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yipleiria-my.sharepoint.com/personal/vania_f_coelho_ipleiria_pt/Documents/Ambiente de Trabalho/Joana Cruz/"/>
    </mc:Choice>
  </mc:AlternateContent>
  <xr:revisionPtr revIDLastSave="0" documentId="8_{330BA2FE-5BFA-4DF4-8676-B81CC01E3905}" xr6:coauthVersionLast="36" xr6:coauthVersionMax="36" xr10:uidLastSave="{00000000-0000-0000-0000-000000000000}"/>
  <bookViews>
    <workbookView xWindow="0" yWindow="0" windowWidth="21600" windowHeight="9525" xr2:uid="{B17ACF62-19A6-4FCB-8E05-39C10866D8CF}"/>
  </bookViews>
  <sheets>
    <sheet name="Fo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53" i="1" l="1"/>
  <c r="J53" i="1"/>
  <c r="AB11" i="1"/>
  <c r="AB12" i="1"/>
  <c r="AB13" i="1"/>
  <c r="AB19" i="1"/>
  <c r="AB20" i="1"/>
  <c r="AB21" i="1"/>
  <c r="AB26" i="1"/>
  <c r="AB29" i="1"/>
  <c r="AB34" i="1"/>
  <c r="AB35" i="1"/>
  <c r="AB36" i="1"/>
  <c r="AB37" i="1"/>
  <c r="AB42" i="1"/>
  <c r="AB43" i="1"/>
  <c r="AB44" i="1"/>
  <c r="AB45" i="1"/>
  <c r="AB50" i="1"/>
  <c r="AB51" i="1"/>
  <c r="AB52" i="1"/>
  <c r="AB5" i="1"/>
  <c r="D53" i="1"/>
  <c r="AA53" i="1"/>
  <c r="Y53" i="1"/>
  <c r="U53" i="1"/>
  <c r="T53" i="1"/>
  <c r="R53" i="1"/>
  <c r="Q53" i="1"/>
  <c r="P53" i="1"/>
  <c r="O53" i="1"/>
  <c r="N53" i="1"/>
  <c r="M53" i="1"/>
  <c r="L53" i="1"/>
  <c r="H53" i="1"/>
  <c r="G53" i="1"/>
  <c r="E53" i="1"/>
  <c r="F53" i="1"/>
  <c r="C53" i="1"/>
  <c r="AB49" i="1"/>
  <c r="AB48" i="1"/>
  <c r="AB47" i="1"/>
  <c r="AB46" i="1"/>
  <c r="AB41" i="1"/>
  <c r="AB40" i="1"/>
  <c r="AB39" i="1"/>
  <c r="AB38" i="1"/>
  <c r="AB33" i="1"/>
  <c r="AB32" i="1"/>
  <c r="AB31" i="1"/>
  <c r="AB30" i="1"/>
  <c r="AB28" i="1"/>
  <c r="AB27" i="1"/>
  <c r="AB25" i="1"/>
  <c r="AB24" i="1"/>
  <c r="AB23" i="1"/>
  <c r="AB22" i="1"/>
  <c r="AB18" i="1"/>
  <c r="AB17" i="1"/>
  <c r="AB16" i="1"/>
  <c r="AB15" i="1"/>
  <c r="AB14" i="1"/>
  <c r="AB10" i="1"/>
  <c r="AB9" i="1"/>
  <c r="AB8" i="1"/>
  <c r="AB7" i="1"/>
  <c r="AB6" i="1"/>
</calcChain>
</file>

<file path=xl/sharedStrings.xml><?xml version="1.0" encoding="utf-8"?>
<sst xmlns="http://schemas.openxmlformats.org/spreadsheetml/2006/main" count="130" uniqueCount="100">
  <si>
    <t>1. Measuring and monitoring</t>
  </si>
  <si>
    <t>(a) Does the app ask for input from the user?</t>
  </si>
  <si>
    <t>i. Does it ask for input to set up a personal profile?</t>
  </si>
  <si>
    <t>ii. Does it ask for input to log activities?</t>
  </si>
  <si>
    <t>(b) Does the app use built-in smartphone sensors to collect data?</t>
  </si>
  <si>
    <t>i. Does it use a motion sensor, e.g., a (combination of a) gyroscope and/or accelerometer?</t>
  </si>
  <si>
    <t>ii. Does it use a location sensor, e.g., based on GPS?</t>
  </si>
  <si>
    <t>iii. Does it use any other built-in sensor?</t>
  </si>
  <si>
    <t>(c) Does the app support the use of external sensors?</t>
  </si>
  <si>
    <t>i. Does it support the use of external sources on the Internet or other apps?</t>
  </si>
  <si>
    <t>(1) Does it support integration with weather forecasts?</t>
  </si>
  <si>
    <t>(2) Does it support integration with calendars?</t>
  </si>
  <si>
    <t>(3) Does it make use of location-specific information?</t>
  </si>
  <si>
    <t>(4) Does it support the use of information from other sources on the internet?</t>
  </si>
  <si>
    <t>(5) Does it support the use of information from other (physical activity) apps?</t>
  </si>
  <si>
    <t>ii. Does it support the use of external hardware?</t>
  </si>
  <si>
    <t>2. Information and analysis</t>
  </si>
  <si>
    <t>(a) Does the app show data of the user’s physical activity?</t>
  </si>
  <si>
    <t>i. Does it show data in graphical format (graphs, diagrams, etc.)?</t>
  </si>
  <si>
    <t>ii. Does it show the data in textual/numerical format (percentages, etc.)?</t>
  </si>
  <si>
    <t>(b) Does the app provide a summary of the user’s progress?</t>
  </si>
  <si>
    <t>i. Does it do so in visual format (graphs, calendars, etc.)?</t>
  </si>
  <si>
    <t>ii. Does it do so in textual/numerical format (list of logs, statistics, etc.)?</t>
  </si>
  <si>
    <t>3. Support and feedback</t>
  </si>
  <si>
    <t>(a) Does the app offer tips and advice on physical activity?</t>
  </si>
  <si>
    <t>(b) Does the app offer real-time feedback?</t>
  </si>
  <si>
    <t>i. Does it do so in auditory format?</t>
  </si>
  <si>
    <t>ii. Does it do so in textual format?</t>
  </si>
  <si>
    <t>(c) Does the app enable the user to set goals?</t>
  </si>
  <si>
    <t>i. Does it allow the user to set their own goal?</t>
  </si>
  <si>
    <t>ii. Does it set personal goals for the user?</t>
  </si>
  <si>
    <t>(d) Does the app offer feedback on the user’s progress?</t>
  </si>
  <si>
    <t>i. Does it do so in visual format (color coding, smileys, etc.)?</t>
  </si>
  <si>
    <t>ii. Does it do so in textual format (messages, etc.)?</t>
  </si>
  <si>
    <t>(e) Does the app give the user feedback based on their physical/social context?</t>
  </si>
  <si>
    <t>(f) Does the app give some sort of punishment for not meeting goals/commitments?</t>
  </si>
  <si>
    <t>(g) Does the app support physical activity in game format?</t>
  </si>
  <si>
    <t>i. Does it do so in terms of achievements, badges, etc.?</t>
  </si>
  <si>
    <t>ii. Does it do so in terms of a virtual game environment?</t>
  </si>
  <si>
    <t>(h) Does the app enable the user to contact an expert?</t>
  </si>
  <si>
    <t>4. Adaptation</t>
  </si>
  <si>
    <t>(a) Does the app adapt the user’s goals automatically, based on the user’s behaviour?</t>
  </si>
  <si>
    <t>(b) Does the app implement any other form of adaptation?</t>
  </si>
  <si>
    <t>5. Social</t>
  </si>
  <si>
    <t>(a) Does the app make use of an integrated social network?</t>
  </si>
  <si>
    <t>(b) Does the app support a connection to an external social network (e.g., Facebook, Twitter)?</t>
  </si>
  <si>
    <t>(c) Does the app allow the user to send messages to other users?</t>
  </si>
  <si>
    <t>(d) Does the app allow the user to share information, experiences or achievements?</t>
  </si>
  <si>
    <t>(e) Does the app enable competition between users?</t>
  </si>
  <si>
    <t>(f) Does the app include a ranking between users?</t>
  </si>
  <si>
    <t>(g) Does the app offer any other social functionalities?</t>
  </si>
  <si>
    <t>6. Other</t>
  </si>
  <si>
    <t>(a) Is there a web-based version of the app, where the user can view (more) detail information?</t>
  </si>
  <si>
    <t>(b) Does the app offer in-app purchases?</t>
  </si>
  <si>
    <t>Bartlett et al. (2017)</t>
  </si>
  <si>
    <t>Bentley et al. (2020)</t>
  </si>
  <si>
    <t>Kwon et al. (2018)</t>
  </si>
  <si>
    <t>Virtual Coach System</t>
  </si>
  <si>
    <t>Music and Maps System</t>
  </si>
  <si>
    <t>Online Community System</t>
  </si>
  <si>
    <t>SMART-COPD</t>
  </si>
  <si>
    <t>MH-COPD</t>
  </si>
  <si>
    <t>Efil breath</t>
  </si>
  <si>
    <t>n.s.</t>
  </si>
  <si>
    <t>Park et al. (2020)</t>
  </si>
  <si>
    <t>Pereira et al. (2016)</t>
  </si>
  <si>
    <t>Rassouli et al. (2018)</t>
  </si>
  <si>
    <t>Spielmanns et al. (2020)</t>
  </si>
  <si>
    <t>Simmich et al. (2021)</t>
  </si>
  <si>
    <t>Spina et al. (2013)</t>
  </si>
  <si>
    <t>Vorrink et al. (2016a)</t>
  </si>
  <si>
    <t>Vorrink et al. (2016b)</t>
  </si>
  <si>
    <t>SASMP</t>
  </si>
  <si>
    <t>Exercit@rt</t>
  </si>
  <si>
    <t>Kaia COPD</t>
  </si>
  <si>
    <t>Grow Stronger</t>
  </si>
  <si>
    <t>COPDTrainer</t>
  </si>
  <si>
    <t>Activity Coach</t>
  </si>
  <si>
    <t>TOTAL OF FEATURES PER APP</t>
  </si>
  <si>
    <t>Frequencies of the features implemented in the apps</t>
  </si>
  <si>
    <t>Frequencies of the categories  implemented in the apps</t>
  </si>
  <si>
    <t>Ding et al. (2019)</t>
  </si>
  <si>
    <t>An et al. (2021)</t>
  </si>
  <si>
    <t>COPDTrack</t>
  </si>
  <si>
    <t>Chong et al. (2021)</t>
  </si>
  <si>
    <t>_</t>
  </si>
  <si>
    <t>Deng et al. (2021)</t>
  </si>
  <si>
    <t>Guerra-Paiva et al. (2021)</t>
  </si>
  <si>
    <t>DPO2</t>
  </si>
  <si>
    <t>Whittaker et al. (2021)</t>
  </si>
  <si>
    <t>Yonchuk et al. (2021)</t>
  </si>
  <si>
    <t>mPR app</t>
  </si>
  <si>
    <t>Respercise®</t>
  </si>
  <si>
    <t>Tabak et al. (2014a)</t>
  </si>
  <si>
    <t>Tabak et al. (2014b)</t>
  </si>
  <si>
    <t>Tabak et al. (2013)</t>
  </si>
  <si>
    <t>Technological features of smartphone apps for physical activity promotion in patients with COPD: A systematic review</t>
  </si>
  <si>
    <t>Demeyer et al. (2017)</t>
  </si>
  <si>
    <t>Loeckx et al. (2018)</t>
  </si>
  <si>
    <t>PROactive Linkcare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</si>
</sst>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rgb="FFB2B2B2"/>
      </right>
      <top style="thin">
        <color rgb="FFB2B2B2"/>
      </top>
      <bottom/>
      <diagonal/>
    </border>
    <border>
      <left style="thin">
        <color indexed="64"/>
      </left>
      <right style="thin">
        <color rgb="FFB2B2B2"/>
      </right>
      <top/>
      <bottom/>
      <diagonal/>
    </border>
    <border>
      <left style="thin">
        <color indexed="64"/>
      </left>
      <right style="thin">
        <color rgb="FFB2B2B2"/>
      </right>
      <top/>
      <bottom style="thin">
        <color rgb="FF7F7F7F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/>
      <top style="thin">
        <color indexed="64"/>
      </top>
      <bottom style="thin">
        <color rgb="FF7F7F7F"/>
      </bottom>
      <diagonal/>
    </border>
    <border>
      <left/>
      <right style="thin">
        <color indexed="64"/>
      </right>
      <top style="thin">
        <color indexed="64"/>
      </top>
      <bottom style="thin">
        <color rgb="FF7F7F7F"/>
      </bottom>
      <diagonal/>
    </border>
  </borders>
  <cellStyleXfs count="19">
    <xf numFmtId="0" fontId="0" fillId="0" borderId="0"/>
    <xf numFmtId="0" fontId="2" fillId="2" borderId="1" applyNumberFormat="0" applyAlignment="0" applyProtection="0"/>
    <xf numFmtId="0" fontId="1" fillId="3" borderId="2" applyNumberFormat="0" applyFont="0" applyAlignment="0" applyProtection="0"/>
    <xf numFmtId="0" fontId="3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3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3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3" fillId="14" borderId="0" applyNumberFormat="0" applyBorder="0" applyAlignment="0" applyProtection="0"/>
    <xf numFmtId="0" fontId="1" fillId="15" borderId="0" applyNumberFormat="0" applyBorder="0" applyAlignment="0" applyProtection="0"/>
    <xf numFmtId="0" fontId="3" fillId="16" borderId="0" applyNumberFormat="0" applyBorder="0" applyAlignment="0" applyProtection="0"/>
    <xf numFmtId="0" fontId="1" fillId="17" borderId="0" applyNumberFormat="0" applyBorder="0" applyAlignment="0" applyProtection="0"/>
    <xf numFmtId="0" fontId="3" fillId="18" borderId="0" applyNumberFormat="0" applyBorder="0" applyAlignment="0" applyProtection="0"/>
    <xf numFmtId="0" fontId="1" fillId="19" borderId="0" applyNumberFormat="0" applyBorder="0" applyAlignment="0" applyProtection="0"/>
  </cellStyleXfs>
  <cellXfs count="344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/>
    </xf>
    <xf numFmtId="0" fontId="1" fillId="5" borderId="6" xfId="4" applyBorder="1" applyAlignment="1">
      <alignment horizontal="left" indent="2"/>
    </xf>
    <xf numFmtId="0" fontId="1" fillId="5" borderId="5" xfId="4" applyBorder="1" applyAlignment="1">
      <alignment horizontal="center" vertical="center" wrapText="1"/>
    </xf>
    <xf numFmtId="0" fontId="1" fillId="5" borderId="5" xfId="4" applyBorder="1" applyAlignment="1">
      <alignment horizontal="center" vertical="center"/>
    </xf>
    <xf numFmtId="0" fontId="1" fillId="6" borderId="8" xfId="5" applyBorder="1" applyAlignment="1">
      <alignment horizontal="left" indent="1"/>
    </xf>
    <xf numFmtId="0" fontId="1" fillId="6" borderId="7" xfId="5" applyBorder="1" applyAlignment="1">
      <alignment horizontal="center" vertical="center" wrapText="1"/>
    </xf>
    <xf numFmtId="0" fontId="1" fillId="6" borderId="7" xfId="5" applyBorder="1" applyAlignment="1">
      <alignment horizontal="center" vertical="center"/>
    </xf>
    <xf numFmtId="0" fontId="1" fillId="6" borderId="6" xfId="5" applyBorder="1" applyAlignment="1">
      <alignment horizontal="left" indent="1"/>
    </xf>
    <xf numFmtId="0" fontId="1" fillId="6" borderId="5" xfId="5" applyBorder="1" applyAlignment="1">
      <alignment horizontal="center" vertical="center" wrapText="1"/>
    </xf>
    <xf numFmtId="0" fontId="1" fillId="6" borderId="5" xfId="5" applyBorder="1" applyAlignment="1">
      <alignment horizontal="center" vertical="center"/>
    </xf>
    <xf numFmtId="0" fontId="1" fillId="7" borderId="6" xfId="6" applyBorder="1"/>
    <xf numFmtId="0" fontId="1" fillId="7" borderId="5" xfId="6" applyBorder="1" applyAlignment="1">
      <alignment horizontal="center" vertical="center" wrapText="1"/>
    </xf>
    <xf numFmtId="0" fontId="1" fillId="7" borderId="5" xfId="6" applyBorder="1" applyAlignment="1">
      <alignment horizontal="center" vertical="center"/>
    </xf>
    <xf numFmtId="0" fontId="1" fillId="7" borderId="4" xfId="6" applyBorder="1"/>
    <xf numFmtId="0" fontId="1" fillId="7" borderId="3" xfId="6" applyBorder="1" applyAlignment="1">
      <alignment horizontal="center" vertical="center" wrapText="1"/>
    </xf>
    <xf numFmtId="0" fontId="1" fillId="7" borderId="3" xfId="6" applyBorder="1" applyAlignment="1">
      <alignment horizontal="center" vertical="center"/>
    </xf>
    <xf numFmtId="0" fontId="1" fillId="10" borderId="3" xfId="9" applyBorder="1"/>
    <xf numFmtId="0" fontId="1" fillId="10" borderId="3" xfId="9" applyBorder="1" applyAlignment="1">
      <alignment horizontal="center" vertical="center" wrapText="1"/>
    </xf>
    <xf numFmtId="0" fontId="1" fillId="10" borderId="3" xfId="9" applyBorder="1" applyAlignment="1">
      <alignment horizontal="center" vertical="center"/>
    </xf>
    <xf numFmtId="0" fontId="1" fillId="9" borderId="5" xfId="8" applyBorder="1" applyAlignment="1">
      <alignment horizontal="left" indent="1"/>
    </xf>
    <xf numFmtId="0" fontId="1" fillId="9" borderId="5" xfId="8" applyBorder="1" applyAlignment="1">
      <alignment horizontal="center" vertical="center" wrapText="1"/>
    </xf>
    <xf numFmtId="0" fontId="1" fillId="9" borderId="5" xfId="8" applyBorder="1" applyAlignment="1">
      <alignment horizontal="center" vertical="center"/>
    </xf>
    <xf numFmtId="0" fontId="1" fillId="10" borderId="5" xfId="9" applyBorder="1"/>
    <xf numFmtId="0" fontId="1" fillId="10" borderId="5" xfId="9" applyBorder="1" applyAlignment="1">
      <alignment horizontal="center" vertical="center" wrapText="1"/>
    </xf>
    <xf numFmtId="0" fontId="1" fillId="10" borderId="5" xfId="9" applyBorder="1" applyAlignment="1">
      <alignment horizontal="center" vertical="center"/>
    </xf>
    <xf numFmtId="0" fontId="1" fillId="9" borderId="7" xfId="8" applyBorder="1" applyAlignment="1">
      <alignment horizontal="left" indent="1"/>
    </xf>
    <xf numFmtId="0" fontId="1" fillId="9" borderId="7" xfId="8" applyBorder="1" applyAlignment="1">
      <alignment horizontal="center" vertical="center" wrapText="1"/>
    </xf>
    <xf numFmtId="0" fontId="1" fillId="9" borderId="7" xfId="8" applyBorder="1" applyAlignment="1">
      <alignment horizontal="center" vertical="center"/>
    </xf>
    <xf numFmtId="0" fontId="1" fillId="13" borderId="3" xfId="12" applyBorder="1"/>
    <xf numFmtId="0" fontId="1" fillId="13" borderId="3" xfId="12" applyBorder="1" applyAlignment="1">
      <alignment horizontal="center" vertical="center" wrapText="1"/>
    </xf>
    <xf numFmtId="0" fontId="1" fillId="13" borderId="3" xfId="12" applyBorder="1" applyAlignment="1">
      <alignment horizontal="center" vertical="center"/>
    </xf>
    <xf numFmtId="0" fontId="1" fillId="13" borderId="5" xfId="12" applyBorder="1"/>
    <xf numFmtId="0" fontId="1" fillId="13" borderId="5" xfId="12" applyBorder="1" applyAlignment="1">
      <alignment horizontal="center" vertical="center" wrapText="1"/>
    </xf>
    <xf numFmtId="0" fontId="1" fillId="13" borderId="5" xfId="12" applyBorder="1" applyAlignment="1">
      <alignment horizontal="center" vertical="center"/>
    </xf>
    <xf numFmtId="0" fontId="1" fillId="12" borderId="5" xfId="11" applyBorder="1" applyAlignment="1">
      <alignment horizontal="left" indent="1"/>
    </xf>
    <xf numFmtId="0" fontId="1" fillId="12" borderId="5" xfId="11" applyBorder="1" applyAlignment="1">
      <alignment horizontal="center" vertical="center" wrapText="1"/>
    </xf>
    <xf numFmtId="0" fontId="1" fillId="12" borderId="5" xfId="11" applyBorder="1" applyAlignment="1">
      <alignment horizontal="center" vertical="center"/>
    </xf>
    <xf numFmtId="0" fontId="1" fillId="13" borderId="7" xfId="12" applyBorder="1"/>
    <xf numFmtId="0" fontId="1" fillId="13" borderId="7" xfId="12" applyBorder="1" applyAlignment="1">
      <alignment horizontal="center" vertical="center" wrapText="1"/>
    </xf>
    <xf numFmtId="0" fontId="1" fillId="13" borderId="7" xfId="12" applyBorder="1" applyAlignment="1">
      <alignment horizontal="center" vertical="center"/>
    </xf>
    <xf numFmtId="0" fontId="1" fillId="15" borderId="3" xfId="14" applyBorder="1"/>
    <xf numFmtId="0" fontId="1" fillId="15" borderId="3" xfId="14" applyBorder="1" applyAlignment="1">
      <alignment horizontal="center" vertical="center" wrapText="1"/>
    </xf>
    <xf numFmtId="0" fontId="1" fillId="15" borderId="3" xfId="14" applyBorder="1" applyAlignment="1">
      <alignment horizontal="center" vertical="center"/>
    </xf>
    <xf numFmtId="0" fontId="1" fillId="15" borderId="7" xfId="14" applyBorder="1"/>
    <xf numFmtId="0" fontId="1" fillId="15" borderId="7" xfId="14" applyBorder="1" applyAlignment="1">
      <alignment horizontal="center" vertical="center" wrapText="1"/>
    </xf>
    <xf numFmtId="0" fontId="1" fillId="15" borderId="7" xfId="14" applyBorder="1" applyAlignment="1">
      <alignment horizontal="center" vertical="center"/>
    </xf>
    <xf numFmtId="0" fontId="1" fillId="17" borderId="5" xfId="16" applyBorder="1"/>
    <xf numFmtId="0" fontId="1" fillId="17" borderId="5" xfId="16" applyBorder="1" applyAlignment="1">
      <alignment horizontal="center" vertical="center" wrapText="1"/>
    </xf>
    <xf numFmtId="0" fontId="1" fillId="17" borderId="5" xfId="16" applyBorder="1" applyAlignment="1">
      <alignment horizontal="center" vertical="center"/>
    </xf>
    <xf numFmtId="0" fontId="1" fillId="17" borderId="3" xfId="16" applyBorder="1" applyAlignment="1">
      <alignment horizontal="center" vertical="center"/>
    </xf>
    <xf numFmtId="0" fontId="1" fillId="17" borderId="7" xfId="16" applyBorder="1" applyAlignment="1">
      <alignment horizontal="center" vertical="center"/>
    </xf>
    <xf numFmtId="0" fontId="1" fillId="19" borderId="3" xfId="18" applyBorder="1"/>
    <xf numFmtId="0" fontId="1" fillId="19" borderId="3" xfId="18" applyBorder="1" applyAlignment="1">
      <alignment horizontal="center" vertical="center" wrapText="1"/>
    </xf>
    <xf numFmtId="0" fontId="1" fillId="19" borderId="3" xfId="18" applyBorder="1" applyAlignment="1">
      <alignment horizontal="center" vertical="center"/>
    </xf>
    <xf numFmtId="0" fontId="1" fillId="19" borderId="5" xfId="18" applyBorder="1" applyAlignment="1">
      <alignment horizontal="center" vertical="center"/>
    </xf>
    <xf numFmtId="0" fontId="1" fillId="19" borderId="7" xfId="18" applyBorder="1"/>
    <xf numFmtId="0" fontId="1" fillId="19" borderId="7" xfId="18" applyBorder="1" applyAlignment="1">
      <alignment horizontal="center" vertical="center" wrapText="1"/>
    </xf>
    <xf numFmtId="0" fontId="1" fillId="19" borderId="7" xfId="18" applyBorder="1" applyAlignment="1">
      <alignment horizontal="center" vertical="center"/>
    </xf>
    <xf numFmtId="0" fontId="2" fillId="2" borderId="9" xfId="1" applyBorder="1" applyAlignment="1">
      <alignment horizontal="center" vertical="center" wrapText="1"/>
    </xf>
    <xf numFmtId="0" fontId="2" fillId="2" borderId="15" xfId="1" applyBorder="1" applyAlignment="1">
      <alignment horizontal="center" vertical="center"/>
    </xf>
    <xf numFmtId="0" fontId="0" fillId="0" borderId="11" xfId="0" applyBorder="1" applyAlignment="1">
      <alignment vertical="center"/>
    </xf>
    <xf numFmtId="0" fontId="0" fillId="0" borderId="12" xfId="0" applyBorder="1"/>
    <xf numFmtId="0" fontId="2" fillId="2" borderId="16" xfId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2" fillId="2" borderId="17" xfId="1" applyBorder="1"/>
    <xf numFmtId="0" fontId="1" fillId="7" borderId="5" xfId="6" applyBorder="1" applyAlignment="1">
      <alignment horizontal="center"/>
    </xf>
    <xf numFmtId="0" fontId="1" fillId="6" borderId="5" xfId="5" applyBorder="1" applyAlignment="1">
      <alignment horizontal="center"/>
    </xf>
    <xf numFmtId="0" fontId="1" fillId="5" borderId="5" xfId="4" applyBorder="1" applyAlignment="1">
      <alignment horizontal="center"/>
    </xf>
    <xf numFmtId="0" fontId="1" fillId="10" borderId="5" xfId="9" applyBorder="1" applyAlignment="1">
      <alignment horizontal="center"/>
    </xf>
    <xf numFmtId="0" fontId="1" fillId="9" borderId="5" xfId="8" applyBorder="1" applyAlignment="1">
      <alignment horizontal="center"/>
    </xf>
    <xf numFmtId="0" fontId="1" fillId="13" borderId="5" xfId="12" applyBorder="1" applyAlignment="1">
      <alignment horizontal="center"/>
    </xf>
    <xf numFmtId="0" fontId="1" fillId="12" borderId="5" xfId="11" applyBorder="1" applyAlignment="1">
      <alignment horizontal="center"/>
    </xf>
    <xf numFmtId="0" fontId="1" fillId="15" borderId="5" xfId="14" applyBorder="1" applyAlignment="1">
      <alignment horizontal="center"/>
    </xf>
    <xf numFmtId="0" fontId="1" fillId="17" borderId="5" xfId="16" applyBorder="1" applyAlignment="1">
      <alignment horizontal="center"/>
    </xf>
    <xf numFmtId="0" fontId="1" fillId="19" borderId="5" xfId="18" applyBorder="1" applyAlignment="1">
      <alignment horizontal="center"/>
    </xf>
    <xf numFmtId="0" fontId="1" fillId="17" borderId="7" xfId="16" applyBorder="1" applyAlignment="1">
      <alignment horizontal="center"/>
    </xf>
    <xf numFmtId="0" fontId="1" fillId="15" borderId="7" xfId="14" applyBorder="1" applyAlignment="1">
      <alignment horizontal="center"/>
    </xf>
    <xf numFmtId="0" fontId="1" fillId="13" borderId="7" xfId="12" applyBorder="1" applyAlignment="1">
      <alignment horizontal="center"/>
    </xf>
    <xf numFmtId="0" fontId="1" fillId="9" borderId="7" xfId="8" applyBorder="1" applyAlignment="1">
      <alignment horizontal="center"/>
    </xf>
    <xf numFmtId="0" fontId="2" fillId="2" borderId="15" xfId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1" fillId="7" borderId="6" xfId="6" applyBorder="1" applyAlignment="1">
      <alignment horizontal="center" vertical="center"/>
    </xf>
    <xf numFmtId="0" fontId="1" fillId="7" borderId="11" xfId="6" applyBorder="1" applyAlignment="1">
      <alignment horizontal="center" vertical="center"/>
    </xf>
    <xf numFmtId="0" fontId="1" fillId="6" borderId="6" xfId="5" applyBorder="1" applyAlignment="1">
      <alignment horizontal="center" vertical="center"/>
    </xf>
    <xf numFmtId="0" fontId="1" fillId="6" borderId="11" xfId="5" applyBorder="1" applyAlignment="1">
      <alignment horizontal="center" vertical="center"/>
    </xf>
    <xf numFmtId="0" fontId="1" fillId="7" borderId="4" xfId="6" applyBorder="1" applyAlignment="1">
      <alignment horizontal="center" vertical="center"/>
    </xf>
    <xf numFmtId="0" fontId="1" fillId="7" borderId="10" xfId="6" applyBorder="1" applyAlignment="1">
      <alignment horizontal="center" vertical="center"/>
    </xf>
    <xf numFmtId="0" fontId="1" fillId="15" borderId="4" xfId="14" applyBorder="1" applyAlignment="1">
      <alignment horizontal="center" vertical="center"/>
    </xf>
    <xf numFmtId="0" fontId="1" fillId="15" borderId="10" xfId="14" applyBorder="1" applyAlignment="1">
      <alignment horizontal="center" vertical="center"/>
    </xf>
    <xf numFmtId="0" fontId="1" fillId="13" borderId="8" xfId="12" applyBorder="1" applyAlignment="1">
      <alignment horizontal="center" vertical="center"/>
    </xf>
    <xf numFmtId="0" fontId="1" fillId="13" borderId="12" xfId="12" applyBorder="1" applyAlignment="1">
      <alignment horizontal="center" vertical="center"/>
    </xf>
    <xf numFmtId="0" fontId="1" fillId="19" borderId="8" xfId="18" applyBorder="1" applyAlignment="1">
      <alignment horizontal="center" vertical="center"/>
    </xf>
    <xf numFmtId="0" fontId="1" fillId="19" borderId="12" xfId="18" applyBorder="1" applyAlignment="1">
      <alignment horizontal="center" vertical="center"/>
    </xf>
    <xf numFmtId="0" fontId="1" fillId="19" borderId="10" xfId="18" applyBorder="1" applyAlignment="1">
      <alignment horizontal="center" vertical="center"/>
    </xf>
    <xf numFmtId="0" fontId="1" fillId="6" borderId="0" xfId="5" applyBorder="1" applyAlignment="1">
      <alignment horizontal="center" vertical="center"/>
    </xf>
    <xf numFmtId="0" fontId="1" fillId="7" borderId="0" xfId="6" applyBorder="1" applyAlignment="1">
      <alignment horizontal="center" vertical="center"/>
    </xf>
    <xf numFmtId="0" fontId="1" fillId="13" borderId="6" xfId="12" applyBorder="1" applyAlignment="1">
      <alignment horizontal="center" vertical="center"/>
    </xf>
    <xf numFmtId="0" fontId="1" fillId="13" borderId="11" xfId="12" applyBorder="1" applyAlignment="1">
      <alignment horizontal="center" vertical="center"/>
    </xf>
    <xf numFmtId="0" fontId="1" fillId="12" borderId="6" xfId="11" applyBorder="1" applyAlignment="1">
      <alignment horizontal="center" vertical="center"/>
    </xf>
    <xf numFmtId="0" fontId="1" fillId="12" borderId="0" xfId="11" applyBorder="1" applyAlignment="1">
      <alignment horizontal="center" vertical="center"/>
    </xf>
    <xf numFmtId="0" fontId="1" fillId="12" borderId="11" xfId="11" applyBorder="1" applyAlignment="1">
      <alignment horizontal="center" vertical="center"/>
    </xf>
    <xf numFmtId="0" fontId="1" fillId="13" borderId="0" xfId="12" applyBorder="1" applyAlignment="1">
      <alignment horizontal="center" vertical="center"/>
    </xf>
    <xf numFmtId="0" fontId="1" fillId="15" borderId="8" xfId="14" applyBorder="1" applyAlignment="1">
      <alignment horizontal="center" vertical="center"/>
    </xf>
    <xf numFmtId="0" fontId="1" fillId="15" borderId="12" xfId="14" applyBorder="1" applyAlignment="1">
      <alignment horizontal="center" vertical="center"/>
    </xf>
    <xf numFmtId="0" fontId="1" fillId="5" borderId="6" xfId="4" applyBorder="1" applyAlignment="1">
      <alignment horizontal="center" vertical="center"/>
    </xf>
    <xf numFmtId="0" fontId="1" fillId="5" borderId="11" xfId="4" applyBorder="1" applyAlignment="1">
      <alignment horizontal="center" vertical="center"/>
    </xf>
    <xf numFmtId="0" fontId="1" fillId="17" borderId="6" xfId="16" applyBorder="1" applyAlignment="1">
      <alignment horizontal="center" vertical="center"/>
    </xf>
    <xf numFmtId="0" fontId="1" fillId="17" borderId="11" xfId="16" applyBorder="1" applyAlignment="1">
      <alignment horizontal="center" vertical="center"/>
    </xf>
    <xf numFmtId="0" fontId="1" fillId="13" borderId="4" xfId="12" applyBorder="1" applyAlignment="1">
      <alignment horizontal="center" vertical="center"/>
    </xf>
    <xf numFmtId="0" fontId="1" fillId="13" borderId="10" xfId="12" applyBorder="1" applyAlignment="1">
      <alignment horizontal="center" vertical="center"/>
    </xf>
    <xf numFmtId="0" fontId="1" fillId="10" borderId="6" xfId="9" applyBorder="1" applyAlignment="1">
      <alignment horizontal="center" vertical="center"/>
    </xf>
    <xf numFmtId="0" fontId="1" fillId="10" borderId="0" xfId="9" applyBorder="1" applyAlignment="1">
      <alignment horizontal="center" vertical="center"/>
    </xf>
    <xf numFmtId="0" fontId="1" fillId="10" borderId="11" xfId="9" applyBorder="1" applyAlignment="1">
      <alignment horizontal="center" vertical="center"/>
    </xf>
    <xf numFmtId="0" fontId="1" fillId="5" borderId="0" xfId="4" applyBorder="1" applyAlignment="1">
      <alignment horizontal="center" vertical="center"/>
    </xf>
    <xf numFmtId="0" fontId="1" fillId="6" borderId="8" xfId="5" applyBorder="1" applyAlignment="1">
      <alignment horizontal="center" vertical="center"/>
    </xf>
    <xf numFmtId="0" fontId="1" fillId="6" borderId="14" xfId="5" applyBorder="1" applyAlignment="1">
      <alignment horizontal="center" vertical="center"/>
    </xf>
    <xf numFmtId="0" fontId="1" fillId="6" borderId="12" xfId="5" applyBorder="1" applyAlignment="1">
      <alignment horizontal="center" vertical="center"/>
    </xf>
    <xf numFmtId="0" fontId="1" fillId="10" borderId="4" xfId="9" applyBorder="1" applyAlignment="1">
      <alignment horizontal="center" vertical="center"/>
    </xf>
    <xf numFmtId="0" fontId="1" fillId="10" borderId="13" xfId="9" applyBorder="1" applyAlignment="1">
      <alignment horizontal="center" vertical="center"/>
    </xf>
    <xf numFmtId="0" fontId="1" fillId="10" borderId="10" xfId="9" applyBorder="1" applyAlignment="1">
      <alignment horizontal="center" vertical="center"/>
    </xf>
    <xf numFmtId="0" fontId="1" fillId="7" borderId="13" xfId="6" applyBorder="1" applyAlignment="1">
      <alignment horizontal="center" vertical="center"/>
    </xf>
    <xf numFmtId="0" fontId="2" fillId="2" borderId="9" xfId="1" applyBorder="1" applyAlignment="1">
      <alignment horizontal="center" vertical="center"/>
    </xf>
    <xf numFmtId="0" fontId="1" fillId="19" borderId="6" xfId="18" applyBorder="1" applyAlignment="1">
      <alignment horizontal="center" vertical="center"/>
    </xf>
    <xf numFmtId="0" fontId="1" fillId="19" borderId="0" xfId="18" applyBorder="1" applyAlignment="1">
      <alignment horizontal="center" vertical="center"/>
    </xf>
    <xf numFmtId="0" fontId="1" fillId="19" borderId="14" xfId="18" applyBorder="1" applyAlignment="1">
      <alignment horizontal="center" vertical="center"/>
    </xf>
    <xf numFmtId="0" fontId="1" fillId="17" borderId="0" xfId="16" applyBorder="1" applyAlignment="1">
      <alignment horizontal="center" vertical="center"/>
    </xf>
    <xf numFmtId="0" fontId="1" fillId="17" borderId="8" xfId="16" applyBorder="1" applyAlignment="1">
      <alignment horizontal="center" vertical="center"/>
    </xf>
    <xf numFmtId="0" fontId="1" fillId="17" borderId="14" xfId="16" applyBorder="1" applyAlignment="1">
      <alignment horizontal="center" vertical="center"/>
    </xf>
    <xf numFmtId="0" fontId="1" fillId="15" borderId="13" xfId="14" applyBorder="1" applyAlignment="1">
      <alignment horizontal="center" vertical="center"/>
    </xf>
    <xf numFmtId="0" fontId="1" fillId="15" borderId="14" xfId="14" applyBorder="1" applyAlignment="1">
      <alignment horizontal="center" vertical="center"/>
    </xf>
    <xf numFmtId="0" fontId="1" fillId="17" borderId="4" xfId="16" applyBorder="1" applyAlignment="1">
      <alignment horizontal="center" vertical="center"/>
    </xf>
    <xf numFmtId="0" fontId="1" fillId="17" borderId="13" xfId="16" applyBorder="1" applyAlignment="1">
      <alignment horizontal="center" vertical="center"/>
    </xf>
    <xf numFmtId="0" fontId="1" fillId="13" borderId="14" xfId="12" applyBorder="1" applyAlignment="1">
      <alignment horizontal="center" vertical="center"/>
    </xf>
    <xf numFmtId="0" fontId="1" fillId="9" borderId="8" xfId="8" applyBorder="1" applyAlignment="1">
      <alignment horizontal="center" vertical="center"/>
    </xf>
    <xf numFmtId="0" fontId="1" fillId="9" borderId="12" xfId="8" applyBorder="1" applyAlignment="1">
      <alignment horizontal="center" vertical="center"/>
    </xf>
    <xf numFmtId="0" fontId="1" fillId="9" borderId="6" xfId="8" applyBorder="1" applyAlignment="1">
      <alignment horizontal="center" vertical="center"/>
    </xf>
    <xf numFmtId="0" fontId="1" fillId="9" borderId="11" xfId="8" applyBorder="1" applyAlignment="1">
      <alignment horizontal="center" vertical="center"/>
    </xf>
    <xf numFmtId="0" fontId="1" fillId="9" borderId="0" xfId="8" applyBorder="1" applyAlignment="1">
      <alignment horizontal="center" vertical="center"/>
    </xf>
    <xf numFmtId="0" fontId="1" fillId="9" borderId="14" xfId="8" applyBorder="1" applyAlignment="1">
      <alignment horizontal="center" vertical="center"/>
    </xf>
    <xf numFmtId="0" fontId="1" fillId="13" borderId="13" xfId="12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6" borderId="6" xfId="5" applyBorder="1" applyAlignment="1">
      <alignment horizontal="center"/>
    </xf>
    <xf numFmtId="0" fontId="1" fillId="6" borderId="11" xfId="5" applyBorder="1" applyAlignment="1">
      <alignment horizontal="center"/>
    </xf>
    <xf numFmtId="0" fontId="1" fillId="6" borderId="6" xfId="5" applyBorder="1" applyAlignment="1">
      <alignment horizontal="center" vertical="center"/>
    </xf>
    <xf numFmtId="0" fontId="1" fillId="6" borderId="11" xfId="5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" fillId="6" borderId="0" xfId="5" applyBorder="1" applyAlignment="1">
      <alignment horizontal="center" vertical="center"/>
    </xf>
    <xf numFmtId="0" fontId="2" fillId="2" borderId="22" xfId="1" applyBorder="1" applyAlignment="1">
      <alignment horizontal="right" vertical="center"/>
    </xf>
    <xf numFmtId="0" fontId="2" fillId="2" borderId="23" xfId="1" applyBorder="1" applyAlignment="1">
      <alignment horizontal="right" vertical="center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" fillId="6" borderId="6" xfId="5" applyBorder="1" applyAlignment="1">
      <alignment horizontal="center" vertical="center" wrapText="1"/>
    </xf>
    <xf numFmtId="0" fontId="1" fillId="6" borderId="11" xfId="5" applyBorder="1" applyAlignment="1">
      <alignment horizontal="center" vertical="center" wrapText="1"/>
    </xf>
    <xf numFmtId="0" fontId="3" fillId="16" borderId="3" xfId="15" applyBorder="1" applyAlignment="1">
      <alignment horizontal="center" vertical="center" wrapText="1"/>
    </xf>
    <xf numFmtId="0" fontId="3" fillId="16" borderId="5" xfId="15" applyBorder="1" applyAlignment="1">
      <alignment horizontal="center" vertical="center" wrapText="1"/>
    </xf>
    <xf numFmtId="0" fontId="3" fillId="16" borderId="7" xfId="15" applyBorder="1" applyAlignment="1">
      <alignment horizontal="center" vertical="center" wrapText="1"/>
    </xf>
    <xf numFmtId="0" fontId="3" fillId="18" borderId="3" xfId="17" applyBorder="1" applyAlignment="1">
      <alignment horizontal="center" vertical="center"/>
    </xf>
    <xf numFmtId="0" fontId="3" fillId="18" borderId="7" xfId="17" applyBorder="1" applyAlignment="1">
      <alignment horizontal="center" vertical="center"/>
    </xf>
    <xf numFmtId="0" fontId="3" fillId="4" borderId="3" xfId="3" applyBorder="1" applyAlignment="1">
      <alignment horizontal="center" vertical="center" wrapText="1"/>
    </xf>
    <xf numFmtId="0" fontId="3" fillId="4" borderId="5" xfId="3" applyBorder="1" applyAlignment="1">
      <alignment horizontal="center" vertical="center" wrapText="1"/>
    </xf>
    <xf numFmtId="0" fontId="3" fillId="4" borderId="7" xfId="3" applyBorder="1" applyAlignment="1">
      <alignment horizontal="center" vertical="center" wrapText="1"/>
    </xf>
    <xf numFmtId="0" fontId="3" fillId="8" borderId="3" xfId="7" applyBorder="1" applyAlignment="1">
      <alignment horizontal="center" vertical="center" wrapText="1"/>
    </xf>
    <xf numFmtId="0" fontId="3" fillId="8" borderId="5" xfId="7" applyBorder="1" applyAlignment="1">
      <alignment horizontal="center" vertical="center" wrapText="1"/>
    </xf>
    <xf numFmtId="0" fontId="3" fillId="8" borderId="7" xfId="7" applyBorder="1" applyAlignment="1">
      <alignment horizontal="center" vertical="center" wrapText="1"/>
    </xf>
    <xf numFmtId="0" fontId="3" fillId="11" borderId="3" xfId="10" applyBorder="1" applyAlignment="1">
      <alignment horizontal="center" vertical="center" wrapText="1"/>
    </xf>
    <xf numFmtId="0" fontId="3" fillId="11" borderId="5" xfId="10" applyBorder="1" applyAlignment="1">
      <alignment horizontal="center" vertical="center" wrapText="1"/>
    </xf>
    <xf numFmtId="0" fontId="3" fillId="11" borderId="7" xfId="10" applyBorder="1" applyAlignment="1">
      <alignment horizontal="center" vertical="center" wrapText="1"/>
    </xf>
    <xf numFmtId="0" fontId="3" fillId="14" borderId="3" xfId="13" applyBorder="1" applyAlignment="1">
      <alignment horizontal="center" vertical="center" wrapText="1"/>
    </xf>
    <xf numFmtId="0" fontId="3" fillId="14" borderId="7" xfId="13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5" fillId="3" borderId="4" xfId="2" applyFont="1" applyBorder="1" applyAlignment="1">
      <alignment horizontal="center" vertical="center" wrapText="1"/>
    </xf>
    <xf numFmtId="0" fontId="5" fillId="3" borderId="10" xfId="2" applyFont="1" applyBorder="1" applyAlignment="1">
      <alignment horizontal="center" vertical="center" wrapText="1"/>
    </xf>
    <xf numFmtId="0" fontId="5" fillId="3" borderId="6" xfId="2" applyFont="1" applyBorder="1" applyAlignment="1">
      <alignment horizontal="center" vertical="center" wrapText="1"/>
    </xf>
    <xf numFmtId="0" fontId="5" fillId="3" borderId="11" xfId="2" applyFont="1" applyBorder="1" applyAlignment="1">
      <alignment horizontal="center" vertical="center" wrapText="1"/>
    </xf>
    <xf numFmtId="0" fontId="5" fillId="3" borderId="8" xfId="2" applyFont="1" applyBorder="1" applyAlignment="1">
      <alignment horizontal="center" vertical="center" wrapText="1"/>
    </xf>
    <xf numFmtId="0" fontId="5" fillId="3" borderId="12" xfId="2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1" fillId="7" borderId="4" xfId="6" applyBorder="1" applyAlignment="1">
      <alignment horizontal="center" vertical="center" wrapText="1"/>
    </xf>
    <xf numFmtId="0" fontId="1" fillId="7" borderId="10" xfId="6" applyBorder="1" applyAlignment="1">
      <alignment horizontal="center" vertical="center" wrapText="1"/>
    </xf>
    <xf numFmtId="0" fontId="1" fillId="7" borderId="4" xfId="6" applyBorder="1" applyAlignment="1">
      <alignment horizontal="center" vertical="center"/>
    </xf>
    <xf numFmtId="0" fontId="1" fillId="7" borderId="10" xfId="6" applyBorder="1" applyAlignment="1">
      <alignment horizontal="center" vertical="center"/>
    </xf>
    <xf numFmtId="0" fontId="1" fillId="7" borderId="4" xfId="6" applyBorder="1" applyAlignment="1">
      <alignment horizontal="center"/>
    </xf>
    <xf numFmtId="0" fontId="1" fillId="7" borderId="10" xfId="6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" fillId="7" borderId="6" xfId="6" applyBorder="1" applyAlignment="1">
      <alignment horizontal="center" vertical="center" wrapText="1"/>
    </xf>
    <xf numFmtId="0" fontId="1" fillId="7" borderId="11" xfId="6" applyBorder="1" applyAlignment="1">
      <alignment horizontal="center" vertical="center" wrapText="1"/>
    </xf>
    <xf numFmtId="0" fontId="1" fillId="7" borderId="6" xfId="6" applyBorder="1" applyAlignment="1">
      <alignment horizontal="center" vertical="center"/>
    </xf>
    <xf numFmtId="0" fontId="1" fillId="7" borderId="11" xfId="6" applyBorder="1" applyAlignment="1">
      <alignment horizontal="center" vertical="center"/>
    </xf>
    <xf numFmtId="0" fontId="1" fillId="7" borderId="6" xfId="6" applyBorder="1" applyAlignment="1">
      <alignment horizontal="center"/>
    </xf>
    <xf numFmtId="0" fontId="1" fillId="7" borderId="11" xfId="6" applyBorder="1" applyAlignment="1">
      <alignment horizontal="center"/>
    </xf>
    <xf numFmtId="0" fontId="1" fillId="5" borderId="6" xfId="4" applyBorder="1" applyAlignment="1">
      <alignment horizontal="center" vertical="center" wrapText="1"/>
    </xf>
    <xf numFmtId="0" fontId="1" fillId="5" borderId="11" xfId="4" applyBorder="1" applyAlignment="1">
      <alignment horizontal="center" vertical="center" wrapText="1"/>
    </xf>
    <xf numFmtId="0" fontId="1" fillId="5" borderId="6" xfId="4" applyBorder="1" applyAlignment="1">
      <alignment horizontal="center" vertical="center"/>
    </xf>
    <xf numFmtId="0" fontId="1" fillId="5" borderId="11" xfId="4" applyBorder="1" applyAlignment="1">
      <alignment horizontal="center" vertical="center"/>
    </xf>
    <xf numFmtId="0" fontId="1" fillId="5" borderId="6" xfId="4" applyBorder="1" applyAlignment="1">
      <alignment horizontal="center"/>
    </xf>
    <xf numFmtId="0" fontId="1" fillId="5" borderId="11" xfId="4" applyBorder="1" applyAlignment="1">
      <alignment horizontal="center"/>
    </xf>
    <xf numFmtId="0" fontId="1" fillId="6" borderId="8" xfId="5" applyBorder="1" applyAlignment="1">
      <alignment horizontal="center" vertical="center" wrapText="1"/>
    </xf>
    <xf numFmtId="0" fontId="1" fillId="6" borderId="12" xfId="5" applyBorder="1" applyAlignment="1">
      <alignment horizontal="center" vertical="center" wrapText="1"/>
    </xf>
    <xf numFmtId="0" fontId="1" fillId="6" borderId="8" xfId="5" applyBorder="1" applyAlignment="1">
      <alignment horizontal="center"/>
    </xf>
    <xf numFmtId="0" fontId="1" fillId="6" borderId="12" xfId="5" applyBorder="1" applyAlignment="1">
      <alignment horizontal="center"/>
    </xf>
    <xf numFmtId="0" fontId="1" fillId="6" borderId="8" xfId="5" applyBorder="1" applyAlignment="1">
      <alignment horizontal="center" vertical="center"/>
    </xf>
    <xf numFmtId="0" fontId="1" fillId="6" borderId="14" xfId="5" applyBorder="1" applyAlignment="1">
      <alignment horizontal="center" vertical="center"/>
    </xf>
    <xf numFmtId="0" fontId="1" fillId="6" borderId="12" xfId="5" applyBorder="1" applyAlignment="1">
      <alignment horizontal="center" vertical="center"/>
    </xf>
    <xf numFmtId="0" fontId="1" fillId="10" borderId="4" xfId="9" applyBorder="1" applyAlignment="1">
      <alignment horizontal="center" vertical="center" wrapText="1"/>
    </xf>
    <xf numFmtId="0" fontId="1" fillId="10" borderId="10" xfId="9" applyBorder="1" applyAlignment="1">
      <alignment horizontal="center" vertical="center" wrapText="1"/>
    </xf>
    <xf numFmtId="0" fontId="1" fillId="10" borderId="4" xfId="9" applyBorder="1" applyAlignment="1">
      <alignment horizontal="center" vertical="center"/>
    </xf>
    <xf numFmtId="0" fontId="1" fillId="10" borderId="10" xfId="9" applyBorder="1" applyAlignment="1">
      <alignment horizontal="center" vertical="center"/>
    </xf>
    <xf numFmtId="0" fontId="1" fillId="10" borderId="4" xfId="9" applyBorder="1" applyAlignment="1">
      <alignment horizontal="center"/>
    </xf>
    <xf numFmtId="0" fontId="1" fillId="10" borderId="10" xfId="9" applyBorder="1" applyAlignment="1">
      <alignment horizontal="center"/>
    </xf>
    <xf numFmtId="0" fontId="1" fillId="9" borderId="6" xfId="8" applyBorder="1" applyAlignment="1">
      <alignment horizontal="center" vertical="center" wrapText="1"/>
    </xf>
    <xf numFmtId="0" fontId="1" fillId="9" borderId="11" xfId="8" applyBorder="1" applyAlignment="1">
      <alignment horizontal="center" vertical="center" wrapText="1"/>
    </xf>
    <xf numFmtId="0" fontId="1" fillId="9" borderId="6" xfId="8" applyBorder="1" applyAlignment="1">
      <alignment horizontal="center" vertical="center"/>
    </xf>
    <xf numFmtId="0" fontId="1" fillId="9" borderId="11" xfId="8" applyBorder="1" applyAlignment="1">
      <alignment horizontal="center" vertical="center"/>
    </xf>
    <xf numFmtId="0" fontId="1" fillId="9" borderId="6" xfId="8" applyBorder="1" applyAlignment="1">
      <alignment horizontal="center"/>
    </xf>
    <xf numFmtId="0" fontId="1" fillId="9" borderId="11" xfId="8" applyBorder="1" applyAlignment="1">
      <alignment horizontal="center"/>
    </xf>
    <xf numFmtId="0" fontId="1" fillId="10" borderId="6" xfId="9" applyBorder="1" applyAlignment="1">
      <alignment horizontal="center" vertical="center" wrapText="1"/>
    </xf>
    <xf numFmtId="0" fontId="1" fillId="10" borderId="11" xfId="9" applyBorder="1" applyAlignment="1">
      <alignment horizontal="center" vertical="center" wrapText="1"/>
    </xf>
    <xf numFmtId="0" fontId="1" fillId="10" borderId="6" xfId="9" applyBorder="1" applyAlignment="1">
      <alignment horizontal="center" vertical="center"/>
    </xf>
    <xf numFmtId="0" fontId="1" fillId="10" borderId="11" xfId="9" applyBorder="1" applyAlignment="1">
      <alignment horizontal="center" vertical="center"/>
    </xf>
    <xf numFmtId="0" fontId="1" fillId="10" borderId="6" xfId="9" applyBorder="1" applyAlignment="1">
      <alignment horizontal="center"/>
    </xf>
    <xf numFmtId="0" fontId="1" fillId="10" borderId="11" xfId="9" applyBorder="1" applyAlignment="1">
      <alignment horizontal="center"/>
    </xf>
    <xf numFmtId="0" fontId="1" fillId="9" borderId="8" xfId="8" applyBorder="1" applyAlignment="1">
      <alignment horizontal="center" vertical="center" wrapText="1"/>
    </xf>
    <xf numFmtId="0" fontId="1" fillId="9" borderId="12" xfId="8" applyBorder="1" applyAlignment="1">
      <alignment horizontal="center" vertical="center" wrapText="1"/>
    </xf>
    <xf numFmtId="0" fontId="1" fillId="9" borderId="8" xfId="8" applyBorder="1" applyAlignment="1">
      <alignment horizontal="center" vertical="center"/>
    </xf>
    <xf numFmtId="0" fontId="1" fillId="9" borderId="12" xfId="8" applyBorder="1" applyAlignment="1">
      <alignment horizontal="center" vertical="center"/>
    </xf>
    <xf numFmtId="0" fontId="1" fillId="9" borderId="8" xfId="8" applyBorder="1" applyAlignment="1">
      <alignment horizontal="center"/>
    </xf>
    <xf numFmtId="0" fontId="1" fillId="9" borderId="12" xfId="8" applyBorder="1" applyAlignment="1">
      <alignment horizontal="center"/>
    </xf>
    <xf numFmtId="0" fontId="1" fillId="9" borderId="0" xfId="8" applyBorder="1" applyAlignment="1">
      <alignment horizontal="center" vertical="center"/>
    </xf>
    <xf numFmtId="0" fontId="1" fillId="10" borderId="0" xfId="9" applyBorder="1" applyAlignment="1">
      <alignment horizontal="center" vertical="center"/>
    </xf>
    <xf numFmtId="0" fontId="1" fillId="9" borderId="14" xfId="8" applyBorder="1" applyAlignment="1">
      <alignment horizontal="center" vertical="center"/>
    </xf>
    <xf numFmtId="0" fontId="1" fillId="13" borderId="4" xfId="12" applyBorder="1" applyAlignment="1">
      <alignment horizontal="center" vertical="center" wrapText="1"/>
    </xf>
    <xf numFmtId="0" fontId="1" fillId="13" borderId="10" xfId="12" applyBorder="1" applyAlignment="1">
      <alignment horizontal="center" vertical="center" wrapText="1"/>
    </xf>
    <xf numFmtId="0" fontId="1" fillId="13" borderId="6" xfId="12" applyBorder="1" applyAlignment="1">
      <alignment horizontal="center" vertical="center"/>
    </xf>
    <xf numFmtId="0" fontId="1" fillId="13" borderId="11" xfId="12" applyBorder="1" applyAlignment="1">
      <alignment horizontal="center" vertical="center"/>
    </xf>
    <xf numFmtId="0" fontId="1" fillId="13" borderId="4" xfId="12" applyBorder="1" applyAlignment="1">
      <alignment horizontal="center"/>
    </xf>
    <xf numFmtId="0" fontId="1" fillId="13" borderId="10" xfId="12" applyBorder="1" applyAlignment="1">
      <alignment horizontal="center"/>
    </xf>
    <xf numFmtId="0" fontId="1" fillId="13" borderId="6" xfId="12" applyBorder="1" applyAlignment="1">
      <alignment horizontal="center" vertical="center" wrapText="1"/>
    </xf>
    <xf numFmtId="0" fontId="1" fillId="13" borderId="11" xfId="12" applyBorder="1" applyAlignment="1">
      <alignment horizontal="center" vertical="center" wrapText="1"/>
    </xf>
    <xf numFmtId="0" fontId="1" fillId="13" borderId="6" xfId="12" applyBorder="1" applyAlignment="1">
      <alignment horizontal="center"/>
    </xf>
    <xf numFmtId="0" fontId="1" fillId="13" borderId="11" xfId="12" applyBorder="1" applyAlignment="1">
      <alignment horizontal="center"/>
    </xf>
    <xf numFmtId="0" fontId="1" fillId="12" borderId="6" xfId="11" applyBorder="1" applyAlignment="1">
      <alignment horizontal="center" vertical="center" wrapText="1"/>
    </xf>
    <xf numFmtId="0" fontId="1" fillId="12" borderId="11" xfId="11" applyBorder="1" applyAlignment="1">
      <alignment horizontal="center" vertical="center" wrapText="1"/>
    </xf>
    <xf numFmtId="0" fontId="1" fillId="12" borderId="6" xfId="11" applyBorder="1" applyAlignment="1">
      <alignment horizontal="center" vertical="center"/>
    </xf>
    <xf numFmtId="0" fontId="1" fillId="12" borderId="11" xfId="11" applyBorder="1" applyAlignment="1">
      <alignment horizontal="center" vertical="center"/>
    </xf>
    <xf numFmtId="0" fontId="1" fillId="12" borderId="6" xfId="11" applyBorder="1" applyAlignment="1">
      <alignment horizontal="center"/>
    </xf>
    <xf numFmtId="0" fontId="1" fillId="12" borderId="11" xfId="11" applyBorder="1" applyAlignment="1">
      <alignment horizontal="center"/>
    </xf>
    <xf numFmtId="0" fontId="1" fillId="12" borderId="0" xfId="11" applyBorder="1" applyAlignment="1">
      <alignment horizontal="center" vertical="center"/>
    </xf>
    <xf numFmtId="0" fontId="1" fillId="13" borderId="0" xfId="12" applyBorder="1" applyAlignment="1">
      <alignment horizontal="center" vertical="center"/>
    </xf>
    <xf numFmtId="0" fontId="1" fillId="13" borderId="8" xfId="12" applyBorder="1" applyAlignment="1">
      <alignment horizontal="center" vertical="center" wrapText="1"/>
    </xf>
    <xf numFmtId="0" fontId="1" fillId="13" borderId="12" xfId="12" applyBorder="1" applyAlignment="1">
      <alignment horizontal="center" vertical="center" wrapText="1"/>
    </xf>
    <xf numFmtId="0" fontId="1" fillId="13" borderId="8" xfId="12" applyBorder="1" applyAlignment="1">
      <alignment horizontal="center"/>
    </xf>
    <xf numFmtId="0" fontId="1" fillId="13" borderId="12" xfId="12" applyBorder="1" applyAlignment="1">
      <alignment horizontal="center"/>
    </xf>
    <xf numFmtId="0" fontId="1" fillId="15" borderId="4" xfId="14" applyBorder="1" applyAlignment="1">
      <alignment horizontal="center" vertical="center" wrapText="1"/>
    </xf>
    <xf numFmtId="0" fontId="1" fillId="15" borderId="10" xfId="14" applyBorder="1" applyAlignment="1">
      <alignment horizontal="center" vertical="center" wrapText="1"/>
    </xf>
    <xf numFmtId="0" fontId="1" fillId="15" borderId="4" xfId="14" applyBorder="1" applyAlignment="1">
      <alignment horizontal="center" vertical="center"/>
    </xf>
    <xf numFmtId="0" fontId="1" fillId="15" borderId="10" xfId="14" applyBorder="1" applyAlignment="1">
      <alignment horizontal="center" vertical="center"/>
    </xf>
    <xf numFmtId="0" fontId="1" fillId="15" borderId="4" xfId="14" applyBorder="1" applyAlignment="1">
      <alignment horizontal="center"/>
    </xf>
    <xf numFmtId="0" fontId="1" fillId="15" borderId="10" xfId="14" applyBorder="1" applyAlignment="1">
      <alignment horizontal="center"/>
    </xf>
    <xf numFmtId="0" fontId="1" fillId="13" borderId="8" xfId="12" applyBorder="1" applyAlignment="1">
      <alignment horizontal="center" vertical="center"/>
    </xf>
    <xf numFmtId="0" fontId="1" fillId="13" borderId="14" xfId="12" applyBorder="1" applyAlignment="1">
      <alignment horizontal="center" vertical="center"/>
    </xf>
    <xf numFmtId="0" fontId="1" fillId="13" borderId="12" xfId="12" applyBorder="1" applyAlignment="1">
      <alignment horizontal="center" vertical="center"/>
    </xf>
    <xf numFmtId="0" fontId="1" fillId="15" borderId="13" xfId="14" applyBorder="1" applyAlignment="1">
      <alignment horizontal="center" vertical="center"/>
    </xf>
    <xf numFmtId="0" fontId="1" fillId="15" borderId="8" xfId="14" applyBorder="1" applyAlignment="1">
      <alignment horizontal="center" vertical="center" wrapText="1"/>
    </xf>
    <xf numFmtId="0" fontId="1" fillId="15" borderId="12" xfId="14" applyBorder="1" applyAlignment="1">
      <alignment horizontal="center" vertical="center" wrapText="1"/>
    </xf>
    <xf numFmtId="0" fontId="1" fillId="15" borderId="8" xfId="14" applyBorder="1" applyAlignment="1">
      <alignment horizontal="center" vertical="center"/>
    </xf>
    <xf numFmtId="0" fontId="1" fillId="15" borderId="12" xfId="14" applyBorder="1" applyAlignment="1">
      <alignment horizontal="center" vertical="center"/>
    </xf>
    <xf numFmtId="0" fontId="1" fillId="15" borderId="8" xfId="14" applyBorder="1" applyAlignment="1">
      <alignment horizontal="center"/>
    </xf>
    <xf numFmtId="0" fontId="1" fillId="15" borderId="12" xfId="14" applyBorder="1" applyAlignment="1">
      <alignment horizontal="center"/>
    </xf>
    <xf numFmtId="0" fontId="1" fillId="17" borderId="4" xfId="16" applyBorder="1" applyAlignment="1">
      <alignment horizontal="center" vertical="center" wrapText="1"/>
    </xf>
    <xf numFmtId="0" fontId="1" fillId="17" borderId="10" xfId="16" applyBorder="1" applyAlignment="1">
      <alignment horizontal="center" vertical="center" wrapText="1"/>
    </xf>
    <xf numFmtId="0" fontId="1" fillId="17" borderId="6" xfId="16" applyBorder="1" applyAlignment="1">
      <alignment horizontal="center" vertical="center"/>
    </xf>
    <xf numFmtId="0" fontId="1" fillId="17" borderId="11" xfId="16" applyBorder="1" applyAlignment="1">
      <alignment horizontal="center" vertical="center"/>
    </xf>
    <xf numFmtId="0" fontId="1" fillId="17" borderId="4" xfId="16" applyBorder="1" applyAlignment="1">
      <alignment horizontal="center"/>
    </xf>
    <xf numFmtId="0" fontId="1" fillId="17" borderId="10" xfId="16" applyBorder="1" applyAlignment="1">
      <alignment horizontal="center"/>
    </xf>
    <xf numFmtId="0" fontId="1" fillId="17" borderId="6" xfId="16" applyBorder="1" applyAlignment="1">
      <alignment horizontal="center" vertical="center" wrapText="1"/>
    </xf>
    <xf numFmtId="0" fontId="1" fillId="17" borderId="11" xfId="16" applyBorder="1" applyAlignment="1">
      <alignment horizontal="center" vertical="center" wrapText="1"/>
    </xf>
    <xf numFmtId="0" fontId="1" fillId="17" borderId="6" xfId="16" applyBorder="1" applyAlignment="1">
      <alignment horizontal="center"/>
    </xf>
    <xf numFmtId="0" fontId="1" fillId="17" borderId="11" xfId="16" applyBorder="1" applyAlignment="1">
      <alignment horizontal="center"/>
    </xf>
    <xf numFmtId="0" fontId="1" fillId="17" borderId="8" xfId="16" applyBorder="1" applyAlignment="1">
      <alignment horizontal="center" vertical="center" wrapText="1"/>
    </xf>
    <xf numFmtId="0" fontId="1" fillId="17" borderId="12" xfId="16" applyBorder="1" applyAlignment="1">
      <alignment horizontal="center" vertical="center" wrapText="1"/>
    </xf>
    <xf numFmtId="0" fontId="2" fillId="2" borderId="15" xfId="1" applyBorder="1" applyAlignment="1">
      <alignment horizontal="center" vertical="center" wrapText="1"/>
    </xf>
    <xf numFmtId="0" fontId="2" fillId="2" borderId="16" xfId="1" applyBorder="1" applyAlignment="1">
      <alignment horizontal="center" vertical="center" wrapText="1"/>
    </xf>
    <xf numFmtId="0" fontId="2" fillId="2" borderId="8" xfId="1" applyBorder="1" applyAlignment="1">
      <alignment horizontal="center" vertical="center"/>
    </xf>
    <xf numFmtId="0" fontId="2" fillId="2" borderId="12" xfId="1" applyBorder="1" applyAlignment="1">
      <alignment horizontal="center" vertical="center"/>
    </xf>
    <xf numFmtId="0" fontId="2" fillId="2" borderId="9" xfId="1" applyBorder="1" applyAlignment="1">
      <alignment horizontal="center" vertical="center"/>
    </xf>
    <xf numFmtId="0" fontId="1" fillId="19" borderId="4" xfId="18" applyBorder="1" applyAlignment="1">
      <alignment horizontal="center" vertical="center" wrapText="1"/>
    </xf>
    <xf numFmtId="0" fontId="1" fillId="19" borderId="10" xfId="18" applyBorder="1" applyAlignment="1">
      <alignment horizontal="center" vertical="center" wrapText="1"/>
    </xf>
    <xf numFmtId="0" fontId="1" fillId="19" borderId="4" xfId="18" applyBorder="1" applyAlignment="1">
      <alignment horizontal="center" vertical="center"/>
    </xf>
    <xf numFmtId="0" fontId="1" fillId="19" borderId="10" xfId="18" applyBorder="1" applyAlignment="1">
      <alignment horizontal="center" vertical="center"/>
    </xf>
    <xf numFmtId="0" fontId="1" fillId="19" borderId="6" xfId="18" applyBorder="1" applyAlignment="1">
      <alignment horizontal="center"/>
    </xf>
    <xf numFmtId="0" fontId="1" fillId="19" borderId="11" xfId="18" applyBorder="1" applyAlignment="1">
      <alignment horizontal="center"/>
    </xf>
    <xf numFmtId="0" fontId="1" fillId="19" borderId="8" xfId="18" applyBorder="1" applyAlignment="1">
      <alignment horizontal="center" vertical="center" wrapText="1"/>
    </xf>
    <xf numFmtId="0" fontId="1" fillId="19" borderId="12" xfId="18" applyBorder="1" applyAlignment="1">
      <alignment horizontal="center" vertical="center" wrapText="1"/>
    </xf>
    <xf numFmtId="0" fontId="1" fillId="19" borderId="8" xfId="18" applyBorder="1" applyAlignment="1">
      <alignment horizontal="center" vertical="center"/>
    </xf>
    <xf numFmtId="0" fontId="1" fillId="19" borderId="12" xfId="18" applyBorder="1" applyAlignment="1">
      <alignment horizontal="center" vertical="center"/>
    </xf>
    <xf numFmtId="0" fontId="1" fillId="19" borderId="8" xfId="18" applyBorder="1" applyAlignment="1">
      <alignment horizontal="center"/>
    </xf>
    <xf numFmtId="0" fontId="1" fillId="19" borderId="12" xfId="18" applyBorder="1" applyAlignment="1">
      <alignment horizontal="center"/>
    </xf>
    <xf numFmtId="0" fontId="1" fillId="19" borderId="14" xfId="18" applyBorder="1" applyAlignment="1">
      <alignment horizontal="center" vertical="center"/>
    </xf>
    <xf numFmtId="0" fontId="2" fillId="2" borderId="15" xfId="1" applyBorder="1" applyAlignment="1">
      <alignment horizontal="center" vertical="center"/>
    </xf>
    <xf numFmtId="0" fontId="2" fillId="2" borderId="21" xfId="1" applyBorder="1" applyAlignment="1">
      <alignment horizontal="center" vertical="center"/>
    </xf>
    <xf numFmtId="0" fontId="2" fillId="2" borderId="16" xfId="1" applyBorder="1" applyAlignment="1">
      <alignment horizontal="center" vertical="center"/>
    </xf>
    <xf numFmtId="0" fontId="1" fillId="19" borderId="13" xfId="18" applyBorder="1" applyAlignment="1">
      <alignment horizontal="center" vertical="center"/>
    </xf>
    <xf numFmtId="0" fontId="5" fillId="3" borderId="18" xfId="2" applyFont="1" applyBorder="1" applyAlignment="1">
      <alignment horizontal="center" vertical="center" wrapText="1"/>
    </xf>
    <xf numFmtId="0" fontId="5" fillId="3" borderId="19" xfId="2" applyFont="1" applyBorder="1" applyAlignment="1">
      <alignment horizontal="center" vertical="center" wrapText="1"/>
    </xf>
    <xf numFmtId="0" fontId="5" fillId="3" borderId="20" xfId="2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/>
    </xf>
    <xf numFmtId="0" fontId="1" fillId="7" borderId="13" xfId="6" applyBorder="1" applyAlignment="1">
      <alignment horizontal="center" vertical="center" wrapText="1"/>
    </xf>
    <xf numFmtId="0" fontId="1" fillId="7" borderId="0" xfId="6" applyBorder="1" applyAlignment="1">
      <alignment horizontal="center" vertical="center"/>
    </xf>
    <xf numFmtId="0" fontId="1" fillId="17" borderId="8" xfId="16" applyBorder="1" applyAlignment="1">
      <alignment horizontal="center"/>
    </xf>
    <xf numFmtId="0" fontId="1" fillId="17" borderId="12" xfId="16" applyBorder="1" applyAlignment="1">
      <alignment horizontal="center"/>
    </xf>
    <xf numFmtId="0" fontId="1" fillId="6" borderId="0" xfId="5" applyBorder="1" applyAlignment="1">
      <alignment horizontal="center"/>
    </xf>
    <xf numFmtId="0" fontId="1" fillId="5" borderId="0" xfId="4" applyBorder="1" applyAlignment="1">
      <alignment horizontal="center" vertical="center"/>
    </xf>
    <xf numFmtId="0" fontId="1" fillId="10" borderId="13" xfId="9" applyBorder="1" applyAlignment="1">
      <alignment horizontal="center" vertical="center"/>
    </xf>
    <xf numFmtId="0" fontId="1" fillId="13" borderId="4" xfId="12" applyBorder="1" applyAlignment="1">
      <alignment horizontal="center" vertical="center"/>
    </xf>
    <xf numFmtId="0" fontId="1" fillId="13" borderId="13" xfId="12" applyBorder="1" applyAlignment="1">
      <alignment horizontal="center" vertical="center"/>
    </xf>
    <xf numFmtId="0" fontId="1" fillId="13" borderId="10" xfId="12" applyBorder="1" applyAlignment="1">
      <alignment horizontal="center" vertical="center"/>
    </xf>
    <xf numFmtId="0" fontId="1" fillId="15" borderId="14" xfId="14" applyBorder="1" applyAlignment="1">
      <alignment horizontal="center" vertical="center"/>
    </xf>
    <xf numFmtId="0" fontId="1" fillId="17" borderId="4" xfId="16" applyBorder="1" applyAlignment="1">
      <alignment horizontal="center" vertical="center"/>
    </xf>
    <xf numFmtId="0" fontId="1" fillId="17" borderId="13" xfId="16" applyBorder="1" applyAlignment="1">
      <alignment horizontal="center" vertical="center"/>
    </xf>
    <xf numFmtId="0" fontId="1" fillId="17" borderId="10" xfId="16" applyBorder="1" applyAlignment="1">
      <alignment horizontal="center" vertical="center"/>
    </xf>
    <xf numFmtId="0" fontId="1" fillId="17" borderId="0" xfId="16" applyBorder="1" applyAlignment="1">
      <alignment horizontal="center" vertical="center"/>
    </xf>
    <xf numFmtId="0" fontId="1" fillId="17" borderId="8" xfId="16" applyBorder="1" applyAlignment="1">
      <alignment horizontal="center" vertical="center"/>
    </xf>
    <xf numFmtId="0" fontId="1" fillId="17" borderId="14" xfId="16" applyBorder="1" applyAlignment="1">
      <alignment horizontal="center" vertical="center"/>
    </xf>
    <xf numFmtId="0" fontId="1" fillId="17" borderId="12" xfId="16" applyBorder="1" applyAlignment="1">
      <alignment horizontal="center" vertical="center"/>
    </xf>
  </cellXfs>
  <cellStyles count="19">
    <cellStyle name="20% - Cor1" xfId="4" builtinId="30"/>
    <cellStyle name="40% - Cor1" xfId="5" builtinId="31"/>
    <cellStyle name="40% - Cor2" xfId="8" builtinId="35"/>
    <cellStyle name="40% - Cor3" xfId="11" builtinId="39"/>
    <cellStyle name="60% - Cor1" xfId="6" builtinId="32"/>
    <cellStyle name="60% - Cor2" xfId="9" builtinId="36"/>
    <cellStyle name="60% - Cor3" xfId="12" builtinId="40"/>
    <cellStyle name="60% - Cor4" xfId="14" builtinId="44"/>
    <cellStyle name="60% - Cor5" xfId="16" builtinId="48"/>
    <cellStyle name="60% - Cor6" xfId="18" builtinId="52"/>
    <cellStyle name="Cálculo" xfId="1" builtinId="22"/>
    <cellStyle name="Cor1" xfId="3" builtinId="29"/>
    <cellStyle name="Cor2" xfId="7" builtinId="33"/>
    <cellStyle name="Cor3" xfId="10" builtinId="37"/>
    <cellStyle name="Cor4" xfId="13" builtinId="41"/>
    <cellStyle name="Cor5" xfId="15" builtinId="45"/>
    <cellStyle name="Cor6" xfId="17" builtinId="49"/>
    <cellStyle name="Normal" xfId="0" builtinId="0"/>
    <cellStyle name="Nota" xfId="2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67F4E5-12EA-4276-9D6C-55884E7921B8}">
  <dimension ref="A1:AE53"/>
  <sheetViews>
    <sheetView tabSelected="1" topLeftCell="P43" zoomScale="70" zoomScaleNormal="70" workbookViewId="0">
      <selection activeCell="V54" sqref="V54"/>
    </sheetView>
  </sheetViews>
  <sheetFormatPr defaultRowHeight="15" x14ac:dyDescent="0.25"/>
  <cols>
    <col min="1" max="1" width="15.28515625" customWidth="1"/>
    <col min="2" max="2" width="89.85546875" customWidth="1"/>
    <col min="3" max="5" width="14.7109375" style="4" customWidth="1"/>
    <col min="6" max="6" width="13.7109375" style="2" customWidth="1"/>
    <col min="7" max="7" width="13.7109375" style="4" customWidth="1"/>
    <col min="8" max="8" width="13" style="2" customWidth="1"/>
    <col min="9" max="11" width="13" customWidth="1"/>
    <col min="12" max="15" width="12.7109375" style="4" customWidth="1"/>
    <col min="16" max="17" width="10.140625" customWidth="1"/>
    <col min="18" max="19" width="12.7109375" customWidth="1"/>
    <col min="20" max="20" width="15.28515625" style="4" customWidth="1"/>
    <col min="21" max="21" width="12.7109375" customWidth="1"/>
    <col min="22" max="22" width="11.28515625" customWidth="1"/>
    <col min="23" max="23" width="11.140625" customWidth="1"/>
    <col min="24" max="24" width="10.5703125" customWidth="1"/>
    <col min="25" max="26" width="12.7109375" customWidth="1"/>
    <col min="27" max="27" width="17.7109375" customWidth="1"/>
    <col min="28" max="28" width="12.7109375" customWidth="1"/>
    <col min="29" max="29" width="4.85546875" customWidth="1"/>
  </cols>
  <sheetData>
    <row r="1" spans="1:31" x14ac:dyDescent="0.25">
      <c r="A1" t="s">
        <v>96</v>
      </c>
    </row>
    <row r="2" spans="1:31" ht="15" customHeight="1" x14ac:dyDescent="0.25">
      <c r="A2" s="1"/>
      <c r="B2" s="67"/>
      <c r="C2" s="153" t="s">
        <v>82</v>
      </c>
      <c r="D2" s="147" t="s">
        <v>54</v>
      </c>
      <c r="E2" s="178"/>
      <c r="F2" s="158"/>
      <c r="G2" s="178" t="s">
        <v>55</v>
      </c>
      <c r="H2" s="147" t="s">
        <v>84</v>
      </c>
      <c r="I2" s="158" t="s">
        <v>89</v>
      </c>
      <c r="J2" s="147" t="s">
        <v>97</v>
      </c>
      <c r="K2" s="158" t="s">
        <v>98</v>
      </c>
      <c r="L2" s="153" t="s">
        <v>86</v>
      </c>
      <c r="M2" s="153" t="s">
        <v>81</v>
      </c>
      <c r="N2" s="153" t="s">
        <v>87</v>
      </c>
      <c r="O2" s="153" t="s">
        <v>56</v>
      </c>
      <c r="P2" s="153" t="s">
        <v>64</v>
      </c>
      <c r="Q2" s="147" t="s">
        <v>65</v>
      </c>
      <c r="R2" s="147" t="s">
        <v>66</v>
      </c>
      <c r="S2" s="158" t="s">
        <v>67</v>
      </c>
      <c r="T2" s="158" t="s">
        <v>68</v>
      </c>
      <c r="U2" s="158" t="s">
        <v>69</v>
      </c>
      <c r="V2" s="147" t="s">
        <v>93</v>
      </c>
      <c r="W2" s="147" t="s">
        <v>94</v>
      </c>
      <c r="X2" s="147" t="s">
        <v>95</v>
      </c>
      <c r="Y2" s="147" t="s">
        <v>70</v>
      </c>
      <c r="Z2" s="158" t="s">
        <v>71</v>
      </c>
      <c r="AA2" s="153" t="s">
        <v>90</v>
      </c>
      <c r="AB2" s="322" t="s">
        <v>79</v>
      </c>
      <c r="AD2" s="180" t="s">
        <v>80</v>
      </c>
      <c r="AE2" s="181"/>
    </row>
    <row r="3" spans="1:31" ht="29.25" customHeight="1" x14ac:dyDescent="0.25">
      <c r="A3" s="1"/>
      <c r="B3" s="67"/>
      <c r="C3" s="154"/>
      <c r="D3" s="148"/>
      <c r="E3" s="179"/>
      <c r="F3" s="159"/>
      <c r="G3" s="179"/>
      <c r="H3" s="148"/>
      <c r="I3" s="159"/>
      <c r="J3" s="148"/>
      <c r="K3" s="159"/>
      <c r="L3" s="154"/>
      <c r="M3" s="154"/>
      <c r="N3" s="154"/>
      <c r="O3" s="154"/>
      <c r="P3" s="154"/>
      <c r="Q3" s="148"/>
      <c r="R3" s="148"/>
      <c r="S3" s="159"/>
      <c r="T3" s="159"/>
      <c r="U3" s="159"/>
      <c r="V3" s="148"/>
      <c r="W3" s="148"/>
      <c r="X3" s="148"/>
      <c r="Y3" s="148"/>
      <c r="Z3" s="159"/>
      <c r="AA3" s="154"/>
      <c r="AB3" s="323"/>
      <c r="AD3" s="182"/>
      <c r="AE3" s="183"/>
    </row>
    <row r="4" spans="1:31" ht="45.75" customHeight="1" x14ac:dyDescent="0.25">
      <c r="B4" s="68"/>
      <c r="C4" s="6" t="s">
        <v>83</v>
      </c>
      <c r="D4" s="6" t="s">
        <v>58</v>
      </c>
      <c r="E4" s="6" t="s">
        <v>59</v>
      </c>
      <c r="F4" s="6" t="s">
        <v>57</v>
      </c>
      <c r="G4" s="7" t="s">
        <v>60</v>
      </c>
      <c r="H4" s="186" t="s">
        <v>91</v>
      </c>
      <c r="I4" s="187"/>
      <c r="J4" s="186" t="s">
        <v>99</v>
      </c>
      <c r="K4" s="187"/>
      <c r="L4" s="87" t="s">
        <v>85</v>
      </c>
      <c r="M4" s="5" t="s">
        <v>61</v>
      </c>
      <c r="N4" s="3" t="s">
        <v>88</v>
      </c>
      <c r="O4" s="5" t="s">
        <v>62</v>
      </c>
      <c r="P4" s="3" t="s">
        <v>72</v>
      </c>
      <c r="Q4" s="3" t="s">
        <v>73</v>
      </c>
      <c r="R4" s="188" t="s">
        <v>74</v>
      </c>
      <c r="S4" s="189"/>
      <c r="T4" s="70" t="s">
        <v>75</v>
      </c>
      <c r="U4" s="3" t="s">
        <v>76</v>
      </c>
      <c r="V4" s="190" t="s">
        <v>77</v>
      </c>
      <c r="W4" s="325"/>
      <c r="X4" s="191"/>
      <c r="Y4" s="190" t="s">
        <v>85</v>
      </c>
      <c r="Z4" s="191"/>
      <c r="AA4" s="5" t="s">
        <v>92</v>
      </c>
      <c r="AB4" s="324"/>
      <c r="AD4" s="184"/>
      <c r="AE4" s="185"/>
    </row>
    <row r="5" spans="1:31" x14ac:dyDescent="0.25">
      <c r="A5" s="167" t="s">
        <v>0</v>
      </c>
      <c r="B5" s="20" t="s">
        <v>1</v>
      </c>
      <c r="C5" s="92">
        <v>0</v>
      </c>
      <c r="D5" s="21">
        <v>0</v>
      </c>
      <c r="E5" s="21">
        <v>1</v>
      </c>
      <c r="F5" s="21">
        <v>1</v>
      </c>
      <c r="G5" s="22">
        <v>0</v>
      </c>
      <c r="H5" s="192">
        <v>1</v>
      </c>
      <c r="I5" s="193"/>
      <c r="J5" s="194">
        <v>1</v>
      </c>
      <c r="K5" s="195"/>
      <c r="L5" s="93">
        <v>1</v>
      </c>
      <c r="M5" s="22">
        <v>0</v>
      </c>
      <c r="N5" s="22">
        <v>0</v>
      </c>
      <c r="O5" s="22">
        <v>0</v>
      </c>
      <c r="P5" s="22">
        <v>1</v>
      </c>
      <c r="Q5" s="92">
        <v>1</v>
      </c>
      <c r="R5" s="194">
        <v>1</v>
      </c>
      <c r="S5" s="195"/>
      <c r="T5" s="127">
        <v>1</v>
      </c>
      <c r="U5" s="22">
        <v>0</v>
      </c>
      <c r="V5" s="192">
        <v>0</v>
      </c>
      <c r="W5" s="326"/>
      <c r="X5" s="193"/>
      <c r="Y5" s="196">
        <v>0</v>
      </c>
      <c r="Z5" s="197"/>
      <c r="AA5" s="72">
        <v>1</v>
      </c>
      <c r="AB5" s="71">
        <f t="shared" ref="AB5:AB52" si="0">SUM(C5:AA5)</f>
        <v>10</v>
      </c>
      <c r="AD5" s="198">
        <v>19</v>
      </c>
      <c r="AE5" s="199"/>
    </row>
    <row r="6" spans="1:31" x14ac:dyDescent="0.25">
      <c r="A6" s="168"/>
      <c r="B6" s="14" t="s">
        <v>2</v>
      </c>
      <c r="C6" s="90">
        <v>0</v>
      </c>
      <c r="D6" s="15">
        <v>0</v>
      </c>
      <c r="E6" s="15">
        <v>1</v>
      </c>
      <c r="F6" s="15">
        <v>1</v>
      </c>
      <c r="G6" s="16">
        <v>0</v>
      </c>
      <c r="H6" s="160">
        <v>0</v>
      </c>
      <c r="I6" s="161"/>
      <c r="J6" s="151">
        <v>0</v>
      </c>
      <c r="K6" s="152"/>
      <c r="L6" s="91">
        <v>0</v>
      </c>
      <c r="M6" s="16">
        <v>0</v>
      </c>
      <c r="N6" s="16">
        <v>0</v>
      </c>
      <c r="O6" s="16">
        <v>0</v>
      </c>
      <c r="P6" s="16">
        <v>0</v>
      </c>
      <c r="Q6" s="90">
        <v>1</v>
      </c>
      <c r="R6" s="151">
        <v>0</v>
      </c>
      <c r="S6" s="152"/>
      <c r="T6" s="101">
        <v>0</v>
      </c>
      <c r="U6" s="16">
        <v>0</v>
      </c>
      <c r="V6" s="151">
        <v>0</v>
      </c>
      <c r="W6" s="155"/>
      <c r="X6" s="152"/>
      <c r="Y6" s="149">
        <v>0</v>
      </c>
      <c r="Z6" s="150"/>
      <c r="AA6" s="73">
        <v>0</v>
      </c>
      <c r="AB6" s="71">
        <f t="shared" si="0"/>
        <v>3</v>
      </c>
      <c r="AD6" s="200"/>
      <c r="AE6" s="201"/>
    </row>
    <row r="7" spans="1:31" x14ac:dyDescent="0.25">
      <c r="A7" s="168"/>
      <c r="B7" s="14" t="s">
        <v>3</v>
      </c>
      <c r="C7" s="90">
        <v>0</v>
      </c>
      <c r="D7" s="15">
        <v>0</v>
      </c>
      <c r="E7" s="15">
        <v>0</v>
      </c>
      <c r="F7" s="15">
        <v>0</v>
      </c>
      <c r="G7" s="16">
        <v>0</v>
      </c>
      <c r="H7" s="160">
        <v>1</v>
      </c>
      <c r="I7" s="161"/>
      <c r="J7" s="151">
        <v>1</v>
      </c>
      <c r="K7" s="152"/>
      <c r="L7" s="91">
        <v>1</v>
      </c>
      <c r="M7" s="16">
        <v>0</v>
      </c>
      <c r="N7" s="16">
        <v>0</v>
      </c>
      <c r="O7" s="16">
        <v>0</v>
      </c>
      <c r="P7" s="16">
        <v>1</v>
      </c>
      <c r="Q7" s="90">
        <v>1</v>
      </c>
      <c r="R7" s="151">
        <v>1</v>
      </c>
      <c r="S7" s="152"/>
      <c r="T7" s="101">
        <v>1</v>
      </c>
      <c r="U7" s="16">
        <v>0</v>
      </c>
      <c r="V7" s="151">
        <v>0</v>
      </c>
      <c r="W7" s="155"/>
      <c r="X7" s="152"/>
      <c r="Y7" s="149">
        <v>0</v>
      </c>
      <c r="Z7" s="150"/>
      <c r="AA7" s="73">
        <v>1</v>
      </c>
      <c r="AB7" s="71">
        <f t="shared" si="0"/>
        <v>8</v>
      </c>
      <c r="AD7" s="200"/>
      <c r="AE7" s="201"/>
    </row>
    <row r="8" spans="1:31" x14ac:dyDescent="0.25">
      <c r="A8" s="168"/>
      <c r="B8" s="17" t="s">
        <v>4</v>
      </c>
      <c r="C8" s="88">
        <v>0</v>
      </c>
      <c r="D8" s="18">
        <v>1</v>
      </c>
      <c r="E8" s="18">
        <v>0</v>
      </c>
      <c r="F8" s="18">
        <v>0</v>
      </c>
      <c r="G8" s="19">
        <v>1</v>
      </c>
      <c r="H8" s="204">
        <v>0</v>
      </c>
      <c r="I8" s="205"/>
      <c r="J8" s="206">
        <v>0</v>
      </c>
      <c r="K8" s="207"/>
      <c r="L8" s="89">
        <v>0</v>
      </c>
      <c r="M8" s="19">
        <v>1</v>
      </c>
      <c r="N8" s="19">
        <v>1</v>
      </c>
      <c r="O8" s="19">
        <v>1</v>
      </c>
      <c r="P8" s="19">
        <v>0</v>
      </c>
      <c r="Q8" s="88">
        <v>1</v>
      </c>
      <c r="R8" s="206">
        <v>1</v>
      </c>
      <c r="S8" s="207"/>
      <c r="T8" s="102">
        <v>0</v>
      </c>
      <c r="U8" s="19">
        <v>1</v>
      </c>
      <c r="V8" s="206">
        <v>0</v>
      </c>
      <c r="W8" s="327"/>
      <c r="X8" s="207"/>
      <c r="Y8" s="208">
        <v>1</v>
      </c>
      <c r="Z8" s="209"/>
      <c r="AA8" s="72">
        <v>0</v>
      </c>
      <c r="AB8" s="71">
        <f t="shared" si="0"/>
        <v>9</v>
      </c>
      <c r="AD8" s="200"/>
      <c r="AE8" s="201"/>
    </row>
    <row r="9" spans="1:31" x14ac:dyDescent="0.25">
      <c r="A9" s="168"/>
      <c r="B9" s="14" t="s">
        <v>5</v>
      </c>
      <c r="C9" s="90">
        <v>0</v>
      </c>
      <c r="D9" s="15">
        <v>0</v>
      </c>
      <c r="E9" s="15">
        <v>0</v>
      </c>
      <c r="F9" s="15">
        <v>0</v>
      </c>
      <c r="G9" s="16">
        <v>1</v>
      </c>
      <c r="H9" s="160">
        <v>0</v>
      </c>
      <c r="I9" s="161"/>
      <c r="J9" s="151">
        <v>0</v>
      </c>
      <c r="K9" s="152"/>
      <c r="L9" s="91">
        <v>0</v>
      </c>
      <c r="M9" s="16">
        <v>1</v>
      </c>
      <c r="N9" s="16">
        <v>1</v>
      </c>
      <c r="O9" s="16">
        <v>1</v>
      </c>
      <c r="P9" s="16">
        <v>0</v>
      </c>
      <c r="Q9" s="90">
        <v>0</v>
      </c>
      <c r="R9" s="151">
        <v>1</v>
      </c>
      <c r="S9" s="152"/>
      <c r="T9" s="101">
        <v>0</v>
      </c>
      <c r="U9" s="16">
        <v>1</v>
      </c>
      <c r="V9" s="151">
        <v>0</v>
      </c>
      <c r="W9" s="155"/>
      <c r="X9" s="152"/>
      <c r="Y9" s="149">
        <v>1</v>
      </c>
      <c r="Z9" s="150"/>
      <c r="AA9" s="73">
        <v>0</v>
      </c>
      <c r="AB9" s="71">
        <f t="shared" si="0"/>
        <v>7</v>
      </c>
      <c r="AD9" s="200"/>
      <c r="AE9" s="201"/>
    </row>
    <row r="10" spans="1:31" x14ac:dyDescent="0.25">
      <c r="A10" s="168"/>
      <c r="B10" s="14" t="s">
        <v>6</v>
      </c>
      <c r="C10" s="90">
        <v>0</v>
      </c>
      <c r="D10" s="15">
        <v>1</v>
      </c>
      <c r="E10" s="15">
        <v>0</v>
      </c>
      <c r="F10" s="15">
        <v>0</v>
      </c>
      <c r="G10" s="16">
        <v>0</v>
      </c>
      <c r="H10" s="160">
        <v>0</v>
      </c>
      <c r="I10" s="161"/>
      <c r="J10" s="151">
        <v>0</v>
      </c>
      <c r="K10" s="152"/>
      <c r="L10" s="91">
        <v>0</v>
      </c>
      <c r="M10" s="16">
        <v>0</v>
      </c>
      <c r="N10" s="16">
        <v>0</v>
      </c>
      <c r="O10" s="16">
        <v>1</v>
      </c>
      <c r="P10" s="16">
        <v>0</v>
      </c>
      <c r="Q10" s="90">
        <v>1</v>
      </c>
      <c r="R10" s="151">
        <v>0</v>
      </c>
      <c r="S10" s="152"/>
      <c r="T10" s="101">
        <v>0</v>
      </c>
      <c r="U10" s="16">
        <v>0</v>
      </c>
      <c r="V10" s="151">
        <v>0</v>
      </c>
      <c r="W10" s="155"/>
      <c r="X10" s="152"/>
      <c r="Y10" s="149">
        <v>0</v>
      </c>
      <c r="Z10" s="150"/>
      <c r="AA10" s="73">
        <v>0</v>
      </c>
      <c r="AB10" s="71">
        <f t="shared" si="0"/>
        <v>3</v>
      </c>
      <c r="AD10" s="200"/>
      <c r="AE10" s="201"/>
    </row>
    <row r="11" spans="1:31" x14ac:dyDescent="0.25">
      <c r="A11" s="168"/>
      <c r="B11" s="14" t="s">
        <v>7</v>
      </c>
      <c r="C11" s="90">
        <v>0</v>
      </c>
      <c r="D11" s="15">
        <v>0</v>
      </c>
      <c r="E11" s="15">
        <v>0</v>
      </c>
      <c r="F11" s="15">
        <v>0</v>
      </c>
      <c r="G11" s="16">
        <v>0</v>
      </c>
      <c r="H11" s="160">
        <v>0</v>
      </c>
      <c r="I11" s="161"/>
      <c r="J11" s="151">
        <v>0</v>
      </c>
      <c r="K11" s="152"/>
      <c r="L11" s="91">
        <v>0</v>
      </c>
      <c r="M11" s="16">
        <v>0</v>
      </c>
      <c r="N11" s="16">
        <v>0</v>
      </c>
      <c r="O11" s="16">
        <v>0</v>
      </c>
      <c r="P11" s="16">
        <v>0</v>
      </c>
      <c r="Q11" s="90">
        <v>0</v>
      </c>
      <c r="R11" s="151">
        <v>0</v>
      </c>
      <c r="S11" s="152"/>
      <c r="T11" s="101">
        <v>0</v>
      </c>
      <c r="U11" s="16">
        <v>0</v>
      </c>
      <c r="V11" s="151">
        <v>0</v>
      </c>
      <c r="W11" s="155"/>
      <c r="X11" s="152"/>
      <c r="Y11" s="149">
        <v>0</v>
      </c>
      <c r="Z11" s="150"/>
      <c r="AA11" s="73">
        <v>0</v>
      </c>
      <c r="AB11" s="71">
        <f t="shared" si="0"/>
        <v>0</v>
      </c>
      <c r="AD11" s="200"/>
      <c r="AE11" s="201"/>
    </row>
    <row r="12" spans="1:31" x14ac:dyDescent="0.25">
      <c r="A12" s="168"/>
      <c r="B12" s="17" t="s">
        <v>8</v>
      </c>
      <c r="C12" s="88">
        <v>1</v>
      </c>
      <c r="D12" s="18">
        <v>1</v>
      </c>
      <c r="E12" s="18">
        <v>0</v>
      </c>
      <c r="F12" s="18">
        <v>0</v>
      </c>
      <c r="G12" s="19">
        <v>1</v>
      </c>
      <c r="H12" s="204">
        <v>1</v>
      </c>
      <c r="I12" s="205"/>
      <c r="J12" s="206">
        <v>1</v>
      </c>
      <c r="K12" s="207"/>
      <c r="L12" s="89">
        <v>0</v>
      </c>
      <c r="M12" s="19">
        <v>1</v>
      </c>
      <c r="N12" s="19">
        <v>1</v>
      </c>
      <c r="O12" s="19">
        <v>1</v>
      </c>
      <c r="P12" s="19">
        <v>0</v>
      </c>
      <c r="Q12" s="88">
        <v>1</v>
      </c>
      <c r="R12" s="206">
        <v>1</v>
      </c>
      <c r="S12" s="207"/>
      <c r="T12" s="102">
        <v>0</v>
      </c>
      <c r="U12" s="19">
        <v>0</v>
      </c>
      <c r="V12" s="206">
        <v>1</v>
      </c>
      <c r="W12" s="327"/>
      <c r="X12" s="207"/>
      <c r="Y12" s="208">
        <v>0</v>
      </c>
      <c r="Z12" s="209"/>
      <c r="AA12" s="72">
        <v>0</v>
      </c>
      <c r="AB12" s="71">
        <f t="shared" si="0"/>
        <v>11</v>
      </c>
      <c r="AD12" s="200"/>
      <c r="AE12" s="201"/>
    </row>
    <row r="13" spans="1:31" x14ac:dyDescent="0.25">
      <c r="A13" s="168"/>
      <c r="B13" s="14" t="s">
        <v>9</v>
      </c>
      <c r="C13" s="90">
        <v>0</v>
      </c>
      <c r="D13" s="15">
        <v>1</v>
      </c>
      <c r="E13" s="15">
        <v>0</v>
      </c>
      <c r="F13" s="15">
        <v>0</v>
      </c>
      <c r="G13" s="16">
        <v>1</v>
      </c>
      <c r="H13" s="160">
        <v>1</v>
      </c>
      <c r="I13" s="161"/>
      <c r="J13" s="151">
        <v>1</v>
      </c>
      <c r="K13" s="152"/>
      <c r="L13" s="91">
        <v>0</v>
      </c>
      <c r="M13" s="16">
        <v>1</v>
      </c>
      <c r="N13" s="16">
        <v>0</v>
      </c>
      <c r="O13" s="16">
        <v>1</v>
      </c>
      <c r="P13" s="16">
        <v>0</v>
      </c>
      <c r="Q13" s="90">
        <v>0</v>
      </c>
      <c r="R13" s="151">
        <v>1</v>
      </c>
      <c r="S13" s="152"/>
      <c r="T13" s="101">
        <v>0</v>
      </c>
      <c r="U13" s="16">
        <v>0</v>
      </c>
      <c r="V13" s="149">
        <v>0</v>
      </c>
      <c r="W13" s="330"/>
      <c r="X13" s="150"/>
      <c r="Y13" s="149">
        <v>0</v>
      </c>
      <c r="Z13" s="150"/>
      <c r="AA13" s="73">
        <v>0</v>
      </c>
      <c r="AB13" s="71">
        <f t="shared" si="0"/>
        <v>7</v>
      </c>
      <c r="AD13" s="200"/>
      <c r="AE13" s="201"/>
    </row>
    <row r="14" spans="1:31" x14ac:dyDescent="0.25">
      <c r="A14" s="168"/>
      <c r="B14" s="8" t="s">
        <v>10</v>
      </c>
      <c r="C14" s="111">
        <v>0</v>
      </c>
      <c r="D14" s="9">
        <v>0</v>
      </c>
      <c r="E14" s="9">
        <v>0</v>
      </c>
      <c r="F14" s="9">
        <v>0</v>
      </c>
      <c r="G14" s="10">
        <v>0</v>
      </c>
      <c r="H14" s="210">
        <v>0</v>
      </c>
      <c r="I14" s="211"/>
      <c r="J14" s="212">
        <v>0</v>
      </c>
      <c r="K14" s="213"/>
      <c r="L14" s="112">
        <v>0</v>
      </c>
      <c r="M14" s="10">
        <v>0</v>
      </c>
      <c r="N14" s="10">
        <v>0</v>
      </c>
      <c r="O14" s="10">
        <v>0</v>
      </c>
      <c r="P14" s="10">
        <v>0</v>
      </c>
      <c r="Q14" s="111">
        <v>0</v>
      </c>
      <c r="R14" s="212">
        <v>0</v>
      </c>
      <c r="S14" s="213"/>
      <c r="T14" s="120">
        <v>0</v>
      </c>
      <c r="U14" s="10">
        <v>0</v>
      </c>
      <c r="V14" s="212">
        <v>0</v>
      </c>
      <c r="W14" s="331"/>
      <c r="X14" s="213"/>
      <c r="Y14" s="214">
        <v>0</v>
      </c>
      <c r="Z14" s="215"/>
      <c r="AA14" s="74">
        <v>0</v>
      </c>
      <c r="AB14" s="71">
        <f t="shared" si="0"/>
        <v>0</v>
      </c>
      <c r="AD14" s="200"/>
      <c r="AE14" s="201"/>
    </row>
    <row r="15" spans="1:31" x14ac:dyDescent="0.25">
      <c r="A15" s="168"/>
      <c r="B15" s="8" t="s">
        <v>11</v>
      </c>
      <c r="C15" s="111">
        <v>0</v>
      </c>
      <c r="D15" s="9">
        <v>1</v>
      </c>
      <c r="E15" s="9">
        <v>0</v>
      </c>
      <c r="F15" s="9">
        <v>0</v>
      </c>
      <c r="G15" s="10">
        <v>0</v>
      </c>
      <c r="H15" s="210">
        <v>0</v>
      </c>
      <c r="I15" s="211"/>
      <c r="J15" s="212">
        <v>1</v>
      </c>
      <c r="K15" s="213"/>
      <c r="L15" s="112">
        <v>0</v>
      </c>
      <c r="M15" s="10">
        <v>0</v>
      </c>
      <c r="N15" s="10">
        <v>0</v>
      </c>
      <c r="O15" s="10">
        <v>0</v>
      </c>
      <c r="P15" s="10">
        <v>0</v>
      </c>
      <c r="Q15" s="111">
        <v>0</v>
      </c>
      <c r="R15" s="212">
        <v>0</v>
      </c>
      <c r="S15" s="213"/>
      <c r="T15" s="120">
        <v>0</v>
      </c>
      <c r="U15" s="10">
        <v>0</v>
      </c>
      <c r="V15" s="212">
        <v>0</v>
      </c>
      <c r="W15" s="331"/>
      <c r="X15" s="213"/>
      <c r="Y15" s="214">
        <v>0</v>
      </c>
      <c r="Z15" s="215"/>
      <c r="AA15" s="74">
        <v>0</v>
      </c>
      <c r="AB15" s="71">
        <f t="shared" si="0"/>
        <v>2</v>
      </c>
      <c r="AD15" s="200"/>
      <c r="AE15" s="201"/>
    </row>
    <row r="16" spans="1:31" x14ac:dyDescent="0.25">
      <c r="A16" s="168"/>
      <c r="B16" s="8" t="s">
        <v>12</v>
      </c>
      <c r="C16" s="111">
        <v>0</v>
      </c>
      <c r="D16" s="9">
        <v>1</v>
      </c>
      <c r="E16" s="9">
        <v>0</v>
      </c>
      <c r="F16" s="9">
        <v>0</v>
      </c>
      <c r="G16" s="10">
        <v>0</v>
      </c>
      <c r="H16" s="210">
        <v>0</v>
      </c>
      <c r="I16" s="211"/>
      <c r="J16" s="212">
        <v>0</v>
      </c>
      <c r="K16" s="213"/>
      <c r="L16" s="112">
        <v>0</v>
      </c>
      <c r="M16" s="10">
        <v>0</v>
      </c>
      <c r="N16" s="10">
        <v>0</v>
      </c>
      <c r="O16" s="10">
        <v>0</v>
      </c>
      <c r="P16" s="10">
        <v>0</v>
      </c>
      <c r="Q16" s="111">
        <v>0</v>
      </c>
      <c r="R16" s="212">
        <v>0</v>
      </c>
      <c r="S16" s="213"/>
      <c r="T16" s="120">
        <v>0</v>
      </c>
      <c r="U16" s="10">
        <v>0</v>
      </c>
      <c r="V16" s="212">
        <v>0</v>
      </c>
      <c r="W16" s="331"/>
      <c r="X16" s="213"/>
      <c r="Y16" s="214">
        <v>0</v>
      </c>
      <c r="Z16" s="215"/>
      <c r="AA16" s="74">
        <v>0</v>
      </c>
      <c r="AB16" s="71">
        <f t="shared" si="0"/>
        <v>1</v>
      </c>
      <c r="AD16" s="200"/>
      <c r="AE16" s="201"/>
    </row>
    <row r="17" spans="1:31" x14ac:dyDescent="0.25">
      <c r="A17" s="168"/>
      <c r="B17" s="8" t="s">
        <v>13</v>
      </c>
      <c r="C17" s="111">
        <v>0</v>
      </c>
      <c r="D17" s="9">
        <v>0</v>
      </c>
      <c r="E17" s="9">
        <v>0</v>
      </c>
      <c r="F17" s="9">
        <v>0</v>
      </c>
      <c r="G17" s="10">
        <v>0</v>
      </c>
      <c r="H17" s="210">
        <v>1</v>
      </c>
      <c r="I17" s="211"/>
      <c r="J17" s="212">
        <v>0</v>
      </c>
      <c r="K17" s="213"/>
      <c r="L17" s="112">
        <v>0</v>
      </c>
      <c r="M17" s="10">
        <v>1</v>
      </c>
      <c r="N17" s="10">
        <v>0</v>
      </c>
      <c r="O17" s="10">
        <v>1</v>
      </c>
      <c r="P17" s="10">
        <v>0</v>
      </c>
      <c r="Q17" s="111">
        <v>0</v>
      </c>
      <c r="R17" s="212">
        <v>0</v>
      </c>
      <c r="S17" s="213"/>
      <c r="T17" s="120">
        <v>0</v>
      </c>
      <c r="U17" s="10">
        <v>0</v>
      </c>
      <c r="V17" s="212">
        <v>0</v>
      </c>
      <c r="W17" s="331"/>
      <c r="X17" s="213"/>
      <c r="Y17" s="214">
        <v>0</v>
      </c>
      <c r="Z17" s="215"/>
      <c r="AA17" s="74">
        <v>0</v>
      </c>
      <c r="AB17" s="71">
        <f t="shared" si="0"/>
        <v>3</v>
      </c>
      <c r="AD17" s="200"/>
      <c r="AE17" s="201"/>
    </row>
    <row r="18" spans="1:31" x14ac:dyDescent="0.25">
      <c r="A18" s="168"/>
      <c r="B18" s="8" t="s">
        <v>14</v>
      </c>
      <c r="C18" s="111">
        <v>0</v>
      </c>
      <c r="D18" s="9">
        <v>0</v>
      </c>
      <c r="E18" s="9">
        <v>0</v>
      </c>
      <c r="F18" s="9">
        <v>0</v>
      </c>
      <c r="G18" s="10">
        <v>1</v>
      </c>
      <c r="H18" s="210">
        <v>0</v>
      </c>
      <c r="I18" s="211"/>
      <c r="J18" s="212">
        <v>1</v>
      </c>
      <c r="K18" s="213"/>
      <c r="L18" s="112">
        <v>0</v>
      </c>
      <c r="M18" s="10">
        <v>0</v>
      </c>
      <c r="N18" s="10">
        <v>0</v>
      </c>
      <c r="O18" s="10">
        <v>0</v>
      </c>
      <c r="P18" s="10">
        <v>0</v>
      </c>
      <c r="Q18" s="111">
        <v>0</v>
      </c>
      <c r="R18" s="212">
        <v>1</v>
      </c>
      <c r="S18" s="213"/>
      <c r="T18" s="120">
        <v>0</v>
      </c>
      <c r="U18" s="10">
        <v>0</v>
      </c>
      <c r="V18" s="212">
        <v>0</v>
      </c>
      <c r="W18" s="331"/>
      <c r="X18" s="213"/>
      <c r="Y18" s="214">
        <v>0</v>
      </c>
      <c r="Z18" s="215"/>
      <c r="AA18" s="74">
        <v>0</v>
      </c>
      <c r="AB18" s="71">
        <f t="shared" si="0"/>
        <v>3</v>
      </c>
      <c r="AD18" s="200"/>
      <c r="AE18" s="201"/>
    </row>
    <row r="19" spans="1:31" x14ac:dyDescent="0.25">
      <c r="A19" s="169"/>
      <c r="B19" s="11" t="s">
        <v>15</v>
      </c>
      <c r="C19" s="121">
        <v>1</v>
      </c>
      <c r="D19" s="12">
        <v>0</v>
      </c>
      <c r="E19" s="12">
        <v>0</v>
      </c>
      <c r="F19" s="12">
        <v>0</v>
      </c>
      <c r="G19" s="13">
        <v>1</v>
      </c>
      <c r="H19" s="216">
        <v>0</v>
      </c>
      <c r="I19" s="217"/>
      <c r="J19" s="220">
        <v>1</v>
      </c>
      <c r="K19" s="222"/>
      <c r="L19" s="123">
        <v>0</v>
      </c>
      <c r="M19" s="13">
        <v>0</v>
      </c>
      <c r="N19" s="13">
        <v>1</v>
      </c>
      <c r="O19" s="13">
        <v>1</v>
      </c>
      <c r="P19" s="13">
        <v>0</v>
      </c>
      <c r="Q19" s="121">
        <v>1</v>
      </c>
      <c r="R19" s="151">
        <v>1</v>
      </c>
      <c r="S19" s="152"/>
      <c r="T19" s="122">
        <v>0</v>
      </c>
      <c r="U19" s="13">
        <v>0</v>
      </c>
      <c r="V19" s="220">
        <v>1</v>
      </c>
      <c r="W19" s="221"/>
      <c r="X19" s="222"/>
      <c r="Y19" s="218">
        <v>0</v>
      </c>
      <c r="Z19" s="219"/>
      <c r="AA19" s="13">
        <v>0</v>
      </c>
      <c r="AB19" s="71">
        <f t="shared" si="0"/>
        <v>8</v>
      </c>
      <c r="AD19" s="202"/>
      <c r="AE19" s="203"/>
    </row>
    <row r="20" spans="1:31" x14ac:dyDescent="0.25">
      <c r="A20" s="170" t="s">
        <v>16</v>
      </c>
      <c r="B20" s="23" t="s">
        <v>17</v>
      </c>
      <c r="C20" s="25">
        <v>1</v>
      </c>
      <c r="D20" s="24">
        <v>1</v>
      </c>
      <c r="E20" s="24">
        <v>1</v>
      </c>
      <c r="F20" s="24">
        <v>1</v>
      </c>
      <c r="G20" s="25">
        <v>1</v>
      </c>
      <c r="H20" s="223">
        <v>0</v>
      </c>
      <c r="I20" s="224"/>
      <c r="J20" s="225">
        <v>1</v>
      </c>
      <c r="K20" s="226"/>
      <c r="L20" s="126">
        <v>0</v>
      </c>
      <c r="M20" s="25">
        <v>1</v>
      </c>
      <c r="N20" s="25">
        <v>1</v>
      </c>
      <c r="O20" s="25">
        <v>1</v>
      </c>
      <c r="P20" s="25">
        <v>1</v>
      </c>
      <c r="Q20" s="124">
        <v>1</v>
      </c>
      <c r="R20" s="225">
        <v>1</v>
      </c>
      <c r="S20" s="226"/>
      <c r="T20" s="125">
        <v>0</v>
      </c>
      <c r="U20" s="25">
        <v>1</v>
      </c>
      <c r="V20" s="225">
        <v>1</v>
      </c>
      <c r="W20" s="332"/>
      <c r="X20" s="226"/>
      <c r="Y20" s="227">
        <v>1</v>
      </c>
      <c r="Z20" s="228"/>
      <c r="AA20" s="75">
        <v>1</v>
      </c>
      <c r="AB20" s="71">
        <f t="shared" si="0"/>
        <v>16</v>
      </c>
      <c r="AD20" s="198">
        <v>18</v>
      </c>
      <c r="AE20" s="199"/>
    </row>
    <row r="21" spans="1:31" x14ac:dyDescent="0.25">
      <c r="A21" s="171"/>
      <c r="B21" s="26" t="s">
        <v>18</v>
      </c>
      <c r="C21" s="28">
        <v>1</v>
      </c>
      <c r="D21" s="27">
        <v>1</v>
      </c>
      <c r="E21" s="27">
        <v>1</v>
      </c>
      <c r="F21" s="27">
        <v>1</v>
      </c>
      <c r="G21" s="28">
        <v>1</v>
      </c>
      <c r="H21" s="229">
        <v>0</v>
      </c>
      <c r="I21" s="230"/>
      <c r="J21" s="231">
        <v>1</v>
      </c>
      <c r="K21" s="232"/>
      <c r="L21" s="143">
        <v>0</v>
      </c>
      <c r="M21" s="28">
        <v>0</v>
      </c>
      <c r="N21" s="28" t="s">
        <v>63</v>
      </c>
      <c r="O21" s="28" t="s">
        <v>63</v>
      </c>
      <c r="P21" s="28">
        <v>1</v>
      </c>
      <c r="Q21" s="142">
        <v>1</v>
      </c>
      <c r="R21" s="231" t="s">
        <v>63</v>
      </c>
      <c r="S21" s="232"/>
      <c r="T21" s="144">
        <v>0</v>
      </c>
      <c r="U21" s="28">
        <v>0</v>
      </c>
      <c r="V21" s="231">
        <v>1</v>
      </c>
      <c r="W21" s="247"/>
      <c r="X21" s="232"/>
      <c r="Y21" s="233">
        <v>1</v>
      </c>
      <c r="Z21" s="234"/>
      <c r="AA21" s="76" t="s">
        <v>63</v>
      </c>
      <c r="AB21" s="71">
        <f t="shared" si="0"/>
        <v>10</v>
      </c>
      <c r="AD21" s="200"/>
      <c r="AE21" s="201"/>
    </row>
    <row r="22" spans="1:31" x14ac:dyDescent="0.25">
      <c r="A22" s="171"/>
      <c r="B22" s="26" t="s">
        <v>19</v>
      </c>
      <c r="C22" s="28">
        <v>0</v>
      </c>
      <c r="D22" s="27">
        <v>1</v>
      </c>
      <c r="E22" s="27">
        <v>0</v>
      </c>
      <c r="F22" s="27">
        <v>0</v>
      </c>
      <c r="G22" s="28">
        <v>1</v>
      </c>
      <c r="H22" s="229">
        <v>0</v>
      </c>
      <c r="I22" s="230"/>
      <c r="J22" s="231">
        <v>1</v>
      </c>
      <c r="K22" s="232"/>
      <c r="L22" s="143">
        <v>0</v>
      </c>
      <c r="M22" s="28">
        <v>1</v>
      </c>
      <c r="N22" s="28" t="s">
        <v>63</v>
      </c>
      <c r="O22" s="28" t="s">
        <v>63</v>
      </c>
      <c r="P22" s="28">
        <v>1</v>
      </c>
      <c r="Q22" s="142">
        <v>1</v>
      </c>
      <c r="R22" s="231" t="s">
        <v>63</v>
      </c>
      <c r="S22" s="232"/>
      <c r="T22" s="144">
        <v>0</v>
      </c>
      <c r="U22" s="28">
        <v>1</v>
      </c>
      <c r="V22" s="231">
        <v>0</v>
      </c>
      <c r="W22" s="247"/>
      <c r="X22" s="232"/>
      <c r="Y22" s="233">
        <v>1</v>
      </c>
      <c r="Z22" s="234"/>
      <c r="AA22" s="76" t="s">
        <v>63</v>
      </c>
      <c r="AB22" s="71">
        <f t="shared" si="0"/>
        <v>8</v>
      </c>
      <c r="AD22" s="200"/>
      <c r="AE22" s="201"/>
    </row>
    <row r="23" spans="1:31" x14ac:dyDescent="0.25">
      <c r="A23" s="171"/>
      <c r="B23" s="29" t="s">
        <v>20</v>
      </c>
      <c r="C23" s="31">
        <v>1</v>
      </c>
      <c r="D23" s="30">
        <v>1</v>
      </c>
      <c r="E23" s="30">
        <v>1</v>
      </c>
      <c r="F23" s="30">
        <v>1</v>
      </c>
      <c r="G23" s="31">
        <v>1</v>
      </c>
      <c r="H23" s="235">
        <v>1</v>
      </c>
      <c r="I23" s="236"/>
      <c r="J23" s="237">
        <v>1</v>
      </c>
      <c r="K23" s="238"/>
      <c r="L23" s="119">
        <v>0</v>
      </c>
      <c r="M23" s="31">
        <v>0</v>
      </c>
      <c r="N23" s="31">
        <v>1</v>
      </c>
      <c r="O23" s="31">
        <v>1</v>
      </c>
      <c r="P23" s="31">
        <v>1</v>
      </c>
      <c r="Q23" s="117">
        <v>1</v>
      </c>
      <c r="R23" s="237">
        <v>1</v>
      </c>
      <c r="S23" s="238"/>
      <c r="T23" s="118">
        <v>1</v>
      </c>
      <c r="U23" s="31">
        <v>1</v>
      </c>
      <c r="V23" s="237">
        <v>1</v>
      </c>
      <c r="W23" s="248"/>
      <c r="X23" s="238"/>
      <c r="Y23" s="239">
        <v>1</v>
      </c>
      <c r="Z23" s="240"/>
      <c r="AA23" s="75">
        <v>1</v>
      </c>
      <c r="AB23" s="71">
        <f t="shared" si="0"/>
        <v>17</v>
      </c>
      <c r="AD23" s="200"/>
      <c r="AE23" s="201"/>
    </row>
    <row r="24" spans="1:31" x14ac:dyDescent="0.25">
      <c r="A24" s="171"/>
      <c r="B24" s="26" t="s">
        <v>21</v>
      </c>
      <c r="C24" s="28">
        <v>1</v>
      </c>
      <c r="D24" s="27">
        <v>1</v>
      </c>
      <c r="E24" s="27">
        <v>1</v>
      </c>
      <c r="F24" s="27">
        <v>1</v>
      </c>
      <c r="G24" s="28">
        <v>1</v>
      </c>
      <c r="H24" s="229">
        <v>1</v>
      </c>
      <c r="I24" s="230"/>
      <c r="J24" s="231">
        <v>1</v>
      </c>
      <c r="K24" s="232"/>
      <c r="L24" s="143">
        <v>0</v>
      </c>
      <c r="M24" s="28">
        <v>0</v>
      </c>
      <c r="N24" s="28" t="s">
        <v>63</v>
      </c>
      <c r="O24" s="28" t="s">
        <v>63</v>
      </c>
      <c r="P24" s="28">
        <v>1</v>
      </c>
      <c r="Q24" s="142">
        <v>1</v>
      </c>
      <c r="R24" s="231" t="s">
        <v>63</v>
      </c>
      <c r="S24" s="232"/>
      <c r="T24" s="144">
        <v>1</v>
      </c>
      <c r="U24" s="28" t="s">
        <v>63</v>
      </c>
      <c r="V24" s="231">
        <v>1</v>
      </c>
      <c r="W24" s="247"/>
      <c r="X24" s="232"/>
      <c r="Y24" s="233">
        <v>1</v>
      </c>
      <c r="Z24" s="234"/>
      <c r="AA24" s="76">
        <v>1</v>
      </c>
      <c r="AB24" s="71">
        <f t="shared" si="0"/>
        <v>13</v>
      </c>
      <c r="AD24" s="200"/>
      <c r="AE24" s="201"/>
    </row>
    <row r="25" spans="1:31" x14ac:dyDescent="0.25">
      <c r="A25" s="172"/>
      <c r="B25" s="32" t="s">
        <v>22</v>
      </c>
      <c r="C25" s="34">
        <v>0</v>
      </c>
      <c r="D25" s="33">
        <v>1</v>
      </c>
      <c r="E25" s="33">
        <v>0</v>
      </c>
      <c r="F25" s="33">
        <v>0</v>
      </c>
      <c r="G25" s="34">
        <v>1</v>
      </c>
      <c r="H25" s="241">
        <v>0</v>
      </c>
      <c r="I25" s="242"/>
      <c r="J25" s="243">
        <v>1</v>
      </c>
      <c r="K25" s="244"/>
      <c r="L25" s="141">
        <v>0</v>
      </c>
      <c r="M25" s="34">
        <v>0</v>
      </c>
      <c r="N25" s="34" t="s">
        <v>63</v>
      </c>
      <c r="O25" s="34" t="s">
        <v>63</v>
      </c>
      <c r="P25" s="34">
        <v>1</v>
      </c>
      <c r="Q25" s="140">
        <v>1</v>
      </c>
      <c r="R25" s="243" t="s">
        <v>63</v>
      </c>
      <c r="S25" s="244"/>
      <c r="T25" s="145">
        <v>0</v>
      </c>
      <c r="U25" s="34" t="s">
        <v>63</v>
      </c>
      <c r="V25" s="243">
        <v>1</v>
      </c>
      <c r="W25" s="249"/>
      <c r="X25" s="244"/>
      <c r="Y25" s="245">
        <v>0</v>
      </c>
      <c r="Z25" s="246"/>
      <c r="AA25" s="85">
        <v>0</v>
      </c>
      <c r="AB25" s="71">
        <f t="shared" si="0"/>
        <v>6</v>
      </c>
      <c r="AD25" s="202"/>
      <c r="AE25" s="203"/>
    </row>
    <row r="26" spans="1:31" x14ac:dyDescent="0.25">
      <c r="A26" s="173" t="s">
        <v>23</v>
      </c>
      <c r="B26" s="35" t="s">
        <v>24</v>
      </c>
      <c r="C26" s="37">
        <v>0</v>
      </c>
      <c r="D26" s="36">
        <v>0</v>
      </c>
      <c r="E26" s="36">
        <v>0</v>
      </c>
      <c r="F26" s="36">
        <v>1</v>
      </c>
      <c r="G26" s="37">
        <v>1</v>
      </c>
      <c r="H26" s="250">
        <v>1</v>
      </c>
      <c r="I26" s="251"/>
      <c r="J26" s="333">
        <v>1</v>
      </c>
      <c r="K26" s="335"/>
      <c r="L26" s="116">
        <v>0</v>
      </c>
      <c r="M26" s="37">
        <v>1</v>
      </c>
      <c r="N26" s="37">
        <v>0</v>
      </c>
      <c r="O26" s="37">
        <v>1</v>
      </c>
      <c r="P26" s="37">
        <v>1</v>
      </c>
      <c r="Q26" s="115">
        <v>1</v>
      </c>
      <c r="R26" s="252">
        <v>1</v>
      </c>
      <c r="S26" s="253"/>
      <c r="T26" s="146">
        <v>1</v>
      </c>
      <c r="U26" s="37">
        <v>1</v>
      </c>
      <c r="V26" s="333">
        <v>1</v>
      </c>
      <c r="W26" s="334"/>
      <c r="X26" s="335"/>
      <c r="Y26" s="254">
        <v>1</v>
      </c>
      <c r="Z26" s="255"/>
      <c r="AA26" s="77">
        <v>1</v>
      </c>
      <c r="AB26" s="71">
        <f t="shared" si="0"/>
        <v>14</v>
      </c>
      <c r="AD26" s="198">
        <v>19</v>
      </c>
      <c r="AE26" s="199"/>
    </row>
    <row r="27" spans="1:31" x14ac:dyDescent="0.25">
      <c r="A27" s="174"/>
      <c r="B27" s="38" t="s">
        <v>25</v>
      </c>
      <c r="C27" s="40">
        <v>1</v>
      </c>
      <c r="D27" s="39">
        <v>0</v>
      </c>
      <c r="E27" s="39">
        <v>0</v>
      </c>
      <c r="F27" s="39">
        <v>1</v>
      </c>
      <c r="G27" s="40">
        <v>0</v>
      </c>
      <c r="H27" s="256">
        <v>0</v>
      </c>
      <c r="I27" s="257"/>
      <c r="J27" s="252">
        <v>0</v>
      </c>
      <c r="K27" s="253"/>
      <c r="L27" s="104">
        <v>0</v>
      </c>
      <c r="M27" s="40">
        <v>0</v>
      </c>
      <c r="N27" s="40">
        <v>1</v>
      </c>
      <c r="O27" s="40">
        <v>0</v>
      </c>
      <c r="P27" s="40">
        <v>0</v>
      </c>
      <c r="Q27" s="103">
        <v>1</v>
      </c>
      <c r="R27" s="252">
        <v>0</v>
      </c>
      <c r="S27" s="253"/>
      <c r="T27" s="108">
        <v>0</v>
      </c>
      <c r="U27" s="40">
        <v>1</v>
      </c>
      <c r="V27" s="252">
        <v>1</v>
      </c>
      <c r="W27" s="267"/>
      <c r="X27" s="253"/>
      <c r="Y27" s="258">
        <v>1</v>
      </c>
      <c r="Z27" s="259"/>
      <c r="AA27" s="77">
        <v>0</v>
      </c>
      <c r="AB27" s="71">
        <f t="shared" si="0"/>
        <v>7</v>
      </c>
      <c r="AD27" s="200"/>
      <c r="AE27" s="201"/>
    </row>
    <row r="28" spans="1:31" x14ac:dyDescent="0.25">
      <c r="A28" s="174"/>
      <c r="B28" s="41" t="s">
        <v>26</v>
      </c>
      <c r="C28" s="43" t="s">
        <v>63</v>
      </c>
      <c r="D28" s="42">
        <v>0</v>
      </c>
      <c r="E28" s="42">
        <v>0</v>
      </c>
      <c r="F28" s="42">
        <v>1</v>
      </c>
      <c r="G28" s="43">
        <v>0</v>
      </c>
      <c r="H28" s="260">
        <v>0</v>
      </c>
      <c r="I28" s="261"/>
      <c r="J28" s="262">
        <v>0</v>
      </c>
      <c r="K28" s="263"/>
      <c r="L28" s="107">
        <v>0</v>
      </c>
      <c r="M28" s="43">
        <v>0</v>
      </c>
      <c r="N28" s="43" t="s">
        <v>63</v>
      </c>
      <c r="O28" s="43">
        <v>0</v>
      </c>
      <c r="P28" s="43">
        <v>0</v>
      </c>
      <c r="Q28" s="105">
        <v>1</v>
      </c>
      <c r="R28" s="262">
        <v>0</v>
      </c>
      <c r="S28" s="263"/>
      <c r="T28" s="106">
        <v>0</v>
      </c>
      <c r="U28" s="43">
        <v>1</v>
      </c>
      <c r="V28" s="262">
        <v>0</v>
      </c>
      <c r="W28" s="266"/>
      <c r="X28" s="263"/>
      <c r="Y28" s="264">
        <v>0</v>
      </c>
      <c r="Z28" s="265"/>
      <c r="AA28" s="78">
        <v>0</v>
      </c>
      <c r="AB28" s="71">
        <f t="shared" si="0"/>
        <v>3</v>
      </c>
      <c r="AD28" s="200"/>
      <c r="AE28" s="201"/>
    </row>
    <row r="29" spans="1:31" x14ac:dyDescent="0.25">
      <c r="A29" s="174"/>
      <c r="B29" s="41" t="s">
        <v>27</v>
      </c>
      <c r="C29" s="43" t="s">
        <v>63</v>
      </c>
      <c r="D29" s="42">
        <v>0</v>
      </c>
      <c r="E29" s="42">
        <v>0</v>
      </c>
      <c r="F29" s="42">
        <v>0</v>
      </c>
      <c r="G29" s="43">
        <v>0</v>
      </c>
      <c r="H29" s="260">
        <v>0</v>
      </c>
      <c r="I29" s="261"/>
      <c r="J29" s="262">
        <v>0</v>
      </c>
      <c r="K29" s="263"/>
      <c r="L29" s="107">
        <v>0</v>
      </c>
      <c r="M29" s="43">
        <v>0</v>
      </c>
      <c r="N29" s="43" t="s">
        <v>63</v>
      </c>
      <c r="O29" s="43">
        <v>0</v>
      </c>
      <c r="P29" s="43">
        <v>0</v>
      </c>
      <c r="Q29" s="105">
        <v>1</v>
      </c>
      <c r="R29" s="262">
        <v>0</v>
      </c>
      <c r="S29" s="263"/>
      <c r="T29" s="106">
        <v>0</v>
      </c>
      <c r="U29" s="43">
        <v>0</v>
      </c>
      <c r="V29" s="262">
        <v>1</v>
      </c>
      <c r="W29" s="266"/>
      <c r="X29" s="263"/>
      <c r="Y29" s="264">
        <v>1</v>
      </c>
      <c r="Z29" s="265"/>
      <c r="AA29" s="78">
        <v>0</v>
      </c>
      <c r="AB29" s="71">
        <f t="shared" si="0"/>
        <v>3</v>
      </c>
      <c r="AD29" s="200"/>
      <c r="AE29" s="201"/>
    </row>
    <row r="30" spans="1:31" x14ac:dyDescent="0.25">
      <c r="A30" s="174"/>
      <c r="B30" s="38" t="s">
        <v>28</v>
      </c>
      <c r="C30" s="40">
        <v>0</v>
      </c>
      <c r="D30" s="39">
        <v>1</v>
      </c>
      <c r="E30" s="39">
        <v>1</v>
      </c>
      <c r="F30" s="39">
        <v>1</v>
      </c>
      <c r="G30" s="40">
        <v>1</v>
      </c>
      <c r="H30" s="256">
        <v>1</v>
      </c>
      <c r="I30" s="257"/>
      <c r="J30" s="252">
        <v>1</v>
      </c>
      <c r="K30" s="253"/>
      <c r="L30" s="104">
        <v>0</v>
      </c>
      <c r="M30" s="40">
        <v>1</v>
      </c>
      <c r="N30" s="40">
        <v>0</v>
      </c>
      <c r="O30" s="40">
        <v>1</v>
      </c>
      <c r="P30" s="40">
        <v>1</v>
      </c>
      <c r="Q30" s="103">
        <v>0</v>
      </c>
      <c r="R30" s="252">
        <v>1</v>
      </c>
      <c r="S30" s="253"/>
      <c r="T30" s="108">
        <v>0</v>
      </c>
      <c r="U30" s="40">
        <v>0</v>
      </c>
      <c r="V30" s="252">
        <v>1</v>
      </c>
      <c r="W30" s="267"/>
      <c r="X30" s="253"/>
      <c r="Y30" s="258">
        <v>0</v>
      </c>
      <c r="Z30" s="259"/>
      <c r="AA30" s="77">
        <v>0</v>
      </c>
      <c r="AB30" s="71">
        <f t="shared" si="0"/>
        <v>11</v>
      </c>
      <c r="AD30" s="200"/>
      <c r="AE30" s="201"/>
    </row>
    <row r="31" spans="1:31" x14ac:dyDescent="0.25">
      <c r="A31" s="174"/>
      <c r="B31" s="41" t="s">
        <v>29</v>
      </c>
      <c r="C31" s="43">
        <v>0</v>
      </c>
      <c r="D31" s="42">
        <v>1</v>
      </c>
      <c r="E31" s="42" t="s">
        <v>63</v>
      </c>
      <c r="F31" s="42">
        <v>1</v>
      </c>
      <c r="G31" s="43">
        <v>1</v>
      </c>
      <c r="H31" s="260" t="s">
        <v>63</v>
      </c>
      <c r="I31" s="261"/>
      <c r="J31" s="262">
        <v>1</v>
      </c>
      <c r="K31" s="263"/>
      <c r="L31" s="107">
        <v>0</v>
      </c>
      <c r="M31" s="43">
        <v>0</v>
      </c>
      <c r="N31" s="43">
        <v>0</v>
      </c>
      <c r="O31" s="43">
        <v>0</v>
      </c>
      <c r="P31" s="43">
        <v>1</v>
      </c>
      <c r="Q31" s="105">
        <v>0</v>
      </c>
      <c r="R31" s="262">
        <v>0</v>
      </c>
      <c r="S31" s="263"/>
      <c r="T31" s="106">
        <v>0</v>
      </c>
      <c r="U31" s="43">
        <v>0</v>
      </c>
      <c r="V31" s="262">
        <v>0</v>
      </c>
      <c r="W31" s="266"/>
      <c r="X31" s="263"/>
      <c r="Y31" s="264">
        <v>0</v>
      </c>
      <c r="Z31" s="265"/>
      <c r="AA31" s="78">
        <v>0</v>
      </c>
      <c r="AB31" s="71">
        <f t="shared" si="0"/>
        <v>5</v>
      </c>
      <c r="AD31" s="200"/>
      <c r="AE31" s="201"/>
    </row>
    <row r="32" spans="1:31" x14ac:dyDescent="0.25">
      <c r="A32" s="174"/>
      <c r="B32" s="41" t="s">
        <v>30</v>
      </c>
      <c r="C32" s="43">
        <v>0</v>
      </c>
      <c r="D32" s="42">
        <v>0</v>
      </c>
      <c r="E32" s="42" t="s">
        <v>63</v>
      </c>
      <c r="F32" s="42">
        <v>1</v>
      </c>
      <c r="G32" s="43">
        <v>0</v>
      </c>
      <c r="H32" s="260" t="s">
        <v>63</v>
      </c>
      <c r="I32" s="261"/>
      <c r="J32" s="262">
        <v>1</v>
      </c>
      <c r="K32" s="263"/>
      <c r="L32" s="107">
        <v>0</v>
      </c>
      <c r="M32" s="43">
        <v>1</v>
      </c>
      <c r="N32" s="43">
        <v>0</v>
      </c>
      <c r="O32" s="43">
        <v>1</v>
      </c>
      <c r="P32" s="43">
        <v>0</v>
      </c>
      <c r="Q32" s="105">
        <v>0</v>
      </c>
      <c r="R32" s="262">
        <v>1</v>
      </c>
      <c r="S32" s="263"/>
      <c r="T32" s="106">
        <v>0</v>
      </c>
      <c r="U32" s="43">
        <v>0</v>
      </c>
      <c r="V32" s="262">
        <v>1</v>
      </c>
      <c r="W32" s="266"/>
      <c r="X32" s="263"/>
      <c r="Y32" s="264">
        <v>0</v>
      </c>
      <c r="Z32" s="265"/>
      <c r="AA32" s="78">
        <v>0</v>
      </c>
      <c r="AB32" s="71">
        <f t="shared" si="0"/>
        <v>6</v>
      </c>
      <c r="AD32" s="200"/>
      <c r="AE32" s="201"/>
    </row>
    <row r="33" spans="1:31" x14ac:dyDescent="0.25">
      <c r="A33" s="174"/>
      <c r="B33" s="38" t="s">
        <v>31</v>
      </c>
      <c r="C33" s="40">
        <v>0</v>
      </c>
      <c r="D33" s="39">
        <v>1</v>
      </c>
      <c r="E33" s="39">
        <v>0</v>
      </c>
      <c r="F33" s="39">
        <v>1</v>
      </c>
      <c r="G33" s="40">
        <v>1</v>
      </c>
      <c r="H33" s="256">
        <v>0</v>
      </c>
      <c r="I33" s="257"/>
      <c r="J33" s="252">
        <v>1</v>
      </c>
      <c r="K33" s="253"/>
      <c r="L33" s="104">
        <v>1</v>
      </c>
      <c r="M33" s="40">
        <v>1</v>
      </c>
      <c r="N33" s="40">
        <v>0</v>
      </c>
      <c r="O33" s="40">
        <v>0</v>
      </c>
      <c r="P33" s="40">
        <v>0</v>
      </c>
      <c r="Q33" s="103">
        <v>0</v>
      </c>
      <c r="R33" s="252">
        <v>1</v>
      </c>
      <c r="S33" s="253"/>
      <c r="T33" s="108">
        <v>0</v>
      </c>
      <c r="U33" s="40">
        <v>1</v>
      </c>
      <c r="V33" s="252">
        <v>1</v>
      </c>
      <c r="W33" s="267"/>
      <c r="X33" s="253"/>
      <c r="Y33" s="258">
        <v>1</v>
      </c>
      <c r="Z33" s="259"/>
      <c r="AA33" s="77">
        <v>0</v>
      </c>
      <c r="AB33" s="71">
        <f t="shared" si="0"/>
        <v>10</v>
      </c>
      <c r="AD33" s="200"/>
      <c r="AE33" s="201"/>
    </row>
    <row r="34" spans="1:31" x14ac:dyDescent="0.25">
      <c r="A34" s="174"/>
      <c r="B34" s="41" t="s">
        <v>32</v>
      </c>
      <c r="C34" s="43">
        <v>0</v>
      </c>
      <c r="D34" s="42" t="s">
        <v>63</v>
      </c>
      <c r="E34" s="42">
        <v>0</v>
      </c>
      <c r="F34" s="42">
        <v>1</v>
      </c>
      <c r="G34" s="43">
        <v>1</v>
      </c>
      <c r="H34" s="260">
        <v>0</v>
      </c>
      <c r="I34" s="261"/>
      <c r="J34" s="262">
        <v>1</v>
      </c>
      <c r="K34" s="263"/>
      <c r="L34" s="107" t="s">
        <v>63</v>
      </c>
      <c r="M34" s="43">
        <v>0</v>
      </c>
      <c r="N34" s="43">
        <v>0</v>
      </c>
      <c r="O34" s="43">
        <v>0</v>
      </c>
      <c r="P34" s="43">
        <v>0</v>
      </c>
      <c r="Q34" s="105">
        <v>0</v>
      </c>
      <c r="R34" s="262" t="s">
        <v>63</v>
      </c>
      <c r="S34" s="263"/>
      <c r="T34" s="106">
        <v>0</v>
      </c>
      <c r="U34" s="43">
        <v>0</v>
      </c>
      <c r="V34" s="262">
        <v>1</v>
      </c>
      <c r="W34" s="266"/>
      <c r="X34" s="263"/>
      <c r="Y34" s="264">
        <v>1</v>
      </c>
      <c r="Z34" s="265"/>
      <c r="AA34" s="78">
        <v>0</v>
      </c>
      <c r="AB34" s="71">
        <f t="shared" si="0"/>
        <v>5</v>
      </c>
      <c r="AD34" s="200"/>
      <c r="AE34" s="201"/>
    </row>
    <row r="35" spans="1:31" x14ac:dyDescent="0.25">
      <c r="A35" s="174"/>
      <c r="B35" s="41" t="s">
        <v>33</v>
      </c>
      <c r="C35" s="43">
        <v>0</v>
      </c>
      <c r="D35" s="42" t="s">
        <v>63</v>
      </c>
      <c r="E35" s="42">
        <v>0</v>
      </c>
      <c r="F35" s="42">
        <v>1</v>
      </c>
      <c r="G35" s="43">
        <v>1</v>
      </c>
      <c r="H35" s="260">
        <v>0</v>
      </c>
      <c r="I35" s="261"/>
      <c r="J35" s="262">
        <v>1</v>
      </c>
      <c r="K35" s="263"/>
      <c r="L35" s="107" t="s">
        <v>63</v>
      </c>
      <c r="M35" s="43">
        <v>1</v>
      </c>
      <c r="N35" s="43">
        <v>0</v>
      </c>
      <c r="O35" s="43">
        <v>0</v>
      </c>
      <c r="P35" s="43">
        <v>0</v>
      </c>
      <c r="Q35" s="105">
        <v>0</v>
      </c>
      <c r="R35" s="262" t="s">
        <v>63</v>
      </c>
      <c r="S35" s="263"/>
      <c r="T35" s="106">
        <v>0</v>
      </c>
      <c r="U35" s="43">
        <v>1</v>
      </c>
      <c r="V35" s="262">
        <v>1</v>
      </c>
      <c r="W35" s="266"/>
      <c r="X35" s="263"/>
      <c r="Y35" s="264">
        <v>1</v>
      </c>
      <c r="Z35" s="265"/>
      <c r="AA35" s="78">
        <v>0</v>
      </c>
      <c r="AB35" s="71">
        <f t="shared" si="0"/>
        <v>7</v>
      </c>
      <c r="AD35" s="200"/>
      <c r="AE35" s="201"/>
    </row>
    <row r="36" spans="1:31" x14ac:dyDescent="0.25">
      <c r="A36" s="174"/>
      <c r="B36" s="38" t="s">
        <v>34</v>
      </c>
      <c r="C36" s="40">
        <v>0</v>
      </c>
      <c r="D36" s="39">
        <v>1</v>
      </c>
      <c r="E36" s="39">
        <v>1</v>
      </c>
      <c r="F36" s="39">
        <v>0</v>
      </c>
      <c r="G36" s="40">
        <v>0</v>
      </c>
      <c r="H36" s="256">
        <v>0</v>
      </c>
      <c r="I36" s="257"/>
      <c r="J36" s="252">
        <v>1</v>
      </c>
      <c r="K36" s="253"/>
      <c r="L36" s="104">
        <v>0</v>
      </c>
      <c r="M36" s="40">
        <v>1</v>
      </c>
      <c r="N36" s="40">
        <v>0</v>
      </c>
      <c r="O36" s="40">
        <v>0</v>
      </c>
      <c r="P36" s="40">
        <v>0</v>
      </c>
      <c r="Q36" s="103">
        <v>1</v>
      </c>
      <c r="R36" s="252">
        <v>0</v>
      </c>
      <c r="S36" s="253"/>
      <c r="T36" s="108">
        <v>0</v>
      </c>
      <c r="U36" s="40">
        <v>1</v>
      </c>
      <c r="V36" s="252">
        <v>1</v>
      </c>
      <c r="W36" s="267"/>
      <c r="X36" s="253"/>
      <c r="Y36" s="258">
        <v>0</v>
      </c>
      <c r="Z36" s="259"/>
      <c r="AA36" s="77">
        <v>0</v>
      </c>
      <c r="AB36" s="71">
        <f t="shared" si="0"/>
        <v>7</v>
      </c>
      <c r="AD36" s="200"/>
      <c r="AE36" s="201"/>
    </row>
    <row r="37" spans="1:31" x14ac:dyDescent="0.25">
      <c r="A37" s="174"/>
      <c r="B37" s="38" t="s">
        <v>35</v>
      </c>
      <c r="C37" s="40">
        <v>0</v>
      </c>
      <c r="D37" s="39">
        <v>0</v>
      </c>
      <c r="E37" s="39">
        <v>0</v>
      </c>
      <c r="F37" s="39">
        <v>0</v>
      </c>
      <c r="G37" s="40">
        <v>0</v>
      </c>
      <c r="H37" s="256">
        <v>0</v>
      </c>
      <c r="I37" s="257"/>
      <c r="J37" s="252">
        <v>0</v>
      </c>
      <c r="K37" s="253"/>
      <c r="L37" s="104">
        <v>0</v>
      </c>
      <c r="M37" s="40">
        <v>0</v>
      </c>
      <c r="N37" s="40">
        <v>0</v>
      </c>
      <c r="O37" s="40">
        <v>0</v>
      </c>
      <c r="P37" s="40">
        <v>0</v>
      </c>
      <c r="Q37" s="103">
        <v>0</v>
      </c>
      <c r="R37" s="252">
        <v>0</v>
      </c>
      <c r="S37" s="253"/>
      <c r="T37" s="108">
        <v>0</v>
      </c>
      <c r="U37" s="40">
        <v>0</v>
      </c>
      <c r="V37" s="252">
        <v>0</v>
      </c>
      <c r="W37" s="267"/>
      <c r="X37" s="253"/>
      <c r="Y37" s="258">
        <v>0</v>
      </c>
      <c r="Z37" s="259"/>
      <c r="AA37" s="77">
        <v>0</v>
      </c>
      <c r="AB37" s="71">
        <f t="shared" si="0"/>
        <v>0</v>
      </c>
      <c r="AD37" s="200"/>
      <c r="AE37" s="201"/>
    </row>
    <row r="38" spans="1:31" x14ac:dyDescent="0.25">
      <c r="A38" s="174"/>
      <c r="B38" s="38" t="s">
        <v>36</v>
      </c>
      <c r="C38" s="40">
        <v>0</v>
      </c>
      <c r="D38" s="39">
        <v>0</v>
      </c>
      <c r="E38" s="39">
        <v>1</v>
      </c>
      <c r="F38" s="39">
        <v>0</v>
      </c>
      <c r="G38" s="40">
        <v>1</v>
      </c>
      <c r="H38" s="256">
        <v>0</v>
      </c>
      <c r="I38" s="257"/>
      <c r="J38" s="252">
        <v>0</v>
      </c>
      <c r="K38" s="253"/>
      <c r="L38" s="104">
        <v>0</v>
      </c>
      <c r="M38" s="40">
        <v>0</v>
      </c>
      <c r="N38" s="40">
        <v>0</v>
      </c>
      <c r="O38" s="40">
        <v>0</v>
      </c>
      <c r="P38" s="40">
        <v>0</v>
      </c>
      <c r="Q38" s="103">
        <v>0</v>
      </c>
      <c r="R38" s="252">
        <v>0</v>
      </c>
      <c r="S38" s="253"/>
      <c r="T38" s="108">
        <v>1</v>
      </c>
      <c r="U38" s="40">
        <v>0</v>
      </c>
      <c r="V38" s="252">
        <v>0</v>
      </c>
      <c r="W38" s="267"/>
      <c r="X38" s="253"/>
      <c r="Y38" s="258">
        <v>0</v>
      </c>
      <c r="Z38" s="259"/>
      <c r="AA38" s="77">
        <v>1</v>
      </c>
      <c r="AB38" s="71">
        <f t="shared" si="0"/>
        <v>4</v>
      </c>
      <c r="AD38" s="200"/>
      <c r="AE38" s="201"/>
    </row>
    <row r="39" spans="1:31" x14ac:dyDescent="0.25">
      <c r="A39" s="174"/>
      <c r="B39" s="41" t="s">
        <v>37</v>
      </c>
      <c r="C39" s="43">
        <v>0</v>
      </c>
      <c r="D39" s="42">
        <v>0</v>
      </c>
      <c r="E39" s="42">
        <v>1</v>
      </c>
      <c r="F39" s="42">
        <v>0</v>
      </c>
      <c r="G39" s="43">
        <v>1</v>
      </c>
      <c r="H39" s="260">
        <v>0</v>
      </c>
      <c r="I39" s="261"/>
      <c r="J39" s="262">
        <v>0</v>
      </c>
      <c r="K39" s="263"/>
      <c r="L39" s="107">
        <v>0</v>
      </c>
      <c r="M39" s="43">
        <v>0</v>
      </c>
      <c r="N39" s="43">
        <v>0</v>
      </c>
      <c r="O39" s="43">
        <v>0</v>
      </c>
      <c r="P39" s="43">
        <v>0</v>
      </c>
      <c r="Q39" s="105">
        <v>0</v>
      </c>
      <c r="R39" s="262">
        <v>0</v>
      </c>
      <c r="S39" s="263"/>
      <c r="T39" s="106">
        <v>1</v>
      </c>
      <c r="U39" s="43">
        <v>0</v>
      </c>
      <c r="V39" s="262">
        <v>0</v>
      </c>
      <c r="W39" s="266"/>
      <c r="X39" s="263"/>
      <c r="Y39" s="264">
        <v>0</v>
      </c>
      <c r="Z39" s="265"/>
      <c r="AA39" s="78">
        <v>1</v>
      </c>
      <c r="AB39" s="71">
        <f t="shared" si="0"/>
        <v>4</v>
      </c>
      <c r="AD39" s="200"/>
      <c r="AE39" s="201"/>
    </row>
    <row r="40" spans="1:31" x14ac:dyDescent="0.25">
      <c r="A40" s="174"/>
      <c r="B40" s="41" t="s">
        <v>38</v>
      </c>
      <c r="C40" s="43">
        <v>0</v>
      </c>
      <c r="D40" s="42">
        <v>0</v>
      </c>
      <c r="E40" s="42">
        <v>0</v>
      </c>
      <c r="F40" s="42">
        <v>0</v>
      </c>
      <c r="G40" s="43">
        <v>0</v>
      </c>
      <c r="H40" s="260">
        <v>0</v>
      </c>
      <c r="I40" s="261"/>
      <c r="J40" s="262">
        <v>0</v>
      </c>
      <c r="K40" s="263"/>
      <c r="L40" s="107">
        <v>0</v>
      </c>
      <c r="M40" s="43">
        <v>0</v>
      </c>
      <c r="N40" s="43">
        <v>0</v>
      </c>
      <c r="O40" s="43">
        <v>0</v>
      </c>
      <c r="P40" s="43">
        <v>0</v>
      </c>
      <c r="Q40" s="105">
        <v>0</v>
      </c>
      <c r="R40" s="262">
        <v>0</v>
      </c>
      <c r="S40" s="263"/>
      <c r="T40" s="106">
        <v>1</v>
      </c>
      <c r="U40" s="43">
        <v>0</v>
      </c>
      <c r="V40" s="262">
        <v>0</v>
      </c>
      <c r="W40" s="266"/>
      <c r="X40" s="263"/>
      <c r="Y40" s="264">
        <v>0</v>
      </c>
      <c r="Z40" s="265"/>
      <c r="AA40" s="78">
        <v>0</v>
      </c>
      <c r="AB40" s="71">
        <f t="shared" si="0"/>
        <v>1</v>
      </c>
      <c r="AD40" s="200"/>
      <c r="AE40" s="201"/>
    </row>
    <row r="41" spans="1:31" x14ac:dyDescent="0.25">
      <c r="A41" s="175"/>
      <c r="B41" s="44" t="s">
        <v>39</v>
      </c>
      <c r="C41" s="46">
        <v>1</v>
      </c>
      <c r="D41" s="45">
        <v>0</v>
      </c>
      <c r="E41" s="45">
        <v>0</v>
      </c>
      <c r="F41" s="45">
        <v>0</v>
      </c>
      <c r="G41" s="46">
        <v>0</v>
      </c>
      <c r="H41" s="268">
        <v>0</v>
      </c>
      <c r="I41" s="269"/>
      <c r="J41" s="278">
        <v>0</v>
      </c>
      <c r="K41" s="280"/>
      <c r="L41" s="97">
        <v>1</v>
      </c>
      <c r="M41" s="46">
        <v>0</v>
      </c>
      <c r="N41" s="46">
        <v>1</v>
      </c>
      <c r="O41" s="46">
        <v>0</v>
      </c>
      <c r="P41" s="46">
        <v>1</v>
      </c>
      <c r="Q41" s="96">
        <v>0</v>
      </c>
      <c r="R41" s="252">
        <v>1</v>
      </c>
      <c r="S41" s="253"/>
      <c r="T41" s="139">
        <v>0</v>
      </c>
      <c r="U41" s="46">
        <v>0</v>
      </c>
      <c r="V41" s="278">
        <v>0</v>
      </c>
      <c r="W41" s="279"/>
      <c r="X41" s="280"/>
      <c r="Y41" s="270">
        <v>0</v>
      </c>
      <c r="Z41" s="271"/>
      <c r="AA41" s="84">
        <v>0</v>
      </c>
      <c r="AB41" s="71">
        <f t="shared" si="0"/>
        <v>5</v>
      </c>
      <c r="AD41" s="202"/>
      <c r="AE41" s="203"/>
    </row>
    <row r="42" spans="1:31" x14ac:dyDescent="0.25">
      <c r="A42" s="176" t="s">
        <v>40</v>
      </c>
      <c r="B42" s="47" t="s">
        <v>41</v>
      </c>
      <c r="C42" s="49">
        <v>0</v>
      </c>
      <c r="D42" s="48">
        <v>0</v>
      </c>
      <c r="E42" s="48">
        <v>0</v>
      </c>
      <c r="F42" s="48">
        <v>1</v>
      </c>
      <c r="G42" s="49">
        <v>0</v>
      </c>
      <c r="H42" s="272">
        <v>0</v>
      </c>
      <c r="I42" s="273"/>
      <c r="J42" s="274">
        <v>1</v>
      </c>
      <c r="K42" s="275"/>
      <c r="L42" s="95">
        <v>1</v>
      </c>
      <c r="M42" s="49">
        <v>1</v>
      </c>
      <c r="N42" s="49">
        <v>0</v>
      </c>
      <c r="O42" s="49">
        <v>1</v>
      </c>
      <c r="P42" s="49">
        <v>0</v>
      </c>
      <c r="Q42" s="94">
        <v>0</v>
      </c>
      <c r="R42" s="274">
        <v>1</v>
      </c>
      <c r="S42" s="275"/>
      <c r="T42" s="135">
        <v>0</v>
      </c>
      <c r="U42" s="49">
        <v>0</v>
      </c>
      <c r="V42" s="274">
        <v>1</v>
      </c>
      <c r="W42" s="281"/>
      <c r="X42" s="275"/>
      <c r="Y42" s="276">
        <v>0</v>
      </c>
      <c r="Z42" s="277"/>
      <c r="AA42" s="79">
        <v>1</v>
      </c>
      <c r="AB42" s="71">
        <f t="shared" si="0"/>
        <v>8</v>
      </c>
      <c r="AD42" s="198">
        <v>12</v>
      </c>
      <c r="AE42" s="199"/>
    </row>
    <row r="43" spans="1:31" x14ac:dyDescent="0.25">
      <c r="A43" s="177"/>
      <c r="B43" s="50" t="s">
        <v>42</v>
      </c>
      <c r="C43" s="52">
        <v>0</v>
      </c>
      <c r="D43" s="51">
        <v>1</v>
      </c>
      <c r="E43" s="51">
        <v>0</v>
      </c>
      <c r="F43" s="51">
        <v>0</v>
      </c>
      <c r="G43" s="52">
        <v>1</v>
      </c>
      <c r="H43" s="282">
        <v>0</v>
      </c>
      <c r="I43" s="283"/>
      <c r="J43" s="284">
        <v>0</v>
      </c>
      <c r="K43" s="285"/>
      <c r="L43" s="110">
        <v>0</v>
      </c>
      <c r="M43" s="52">
        <v>0</v>
      </c>
      <c r="N43" s="52">
        <v>0</v>
      </c>
      <c r="O43" s="52">
        <v>1</v>
      </c>
      <c r="P43" s="52">
        <v>1</v>
      </c>
      <c r="Q43" s="109">
        <v>0</v>
      </c>
      <c r="R43" s="284">
        <v>1</v>
      </c>
      <c r="S43" s="285"/>
      <c r="T43" s="136">
        <v>0</v>
      </c>
      <c r="U43" s="52">
        <v>1</v>
      </c>
      <c r="V43" s="284">
        <v>1</v>
      </c>
      <c r="W43" s="336"/>
      <c r="X43" s="285"/>
      <c r="Y43" s="286">
        <v>0</v>
      </c>
      <c r="Z43" s="287"/>
      <c r="AA43" s="83">
        <v>0</v>
      </c>
      <c r="AB43" s="71">
        <f t="shared" si="0"/>
        <v>7</v>
      </c>
      <c r="AD43" s="200"/>
      <c r="AE43" s="201"/>
    </row>
    <row r="44" spans="1:31" x14ac:dyDescent="0.25">
      <c r="A44" s="162" t="s">
        <v>43</v>
      </c>
      <c r="B44" s="53" t="s">
        <v>44</v>
      </c>
      <c r="C44" s="55">
        <v>0</v>
      </c>
      <c r="D44" s="54">
        <v>0</v>
      </c>
      <c r="E44" s="54">
        <v>1</v>
      </c>
      <c r="F44" s="54">
        <v>0</v>
      </c>
      <c r="G44" s="55">
        <v>0</v>
      </c>
      <c r="H44" s="288">
        <v>0</v>
      </c>
      <c r="I44" s="289"/>
      <c r="J44" s="290">
        <v>0</v>
      </c>
      <c r="K44" s="291"/>
      <c r="L44" s="114">
        <v>0</v>
      </c>
      <c r="M44" s="55">
        <v>0</v>
      </c>
      <c r="N44" s="55">
        <v>0</v>
      </c>
      <c r="O44" s="56">
        <v>0</v>
      </c>
      <c r="P44" s="56">
        <v>0</v>
      </c>
      <c r="Q44" s="137">
        <v>0</v>
      </c>
      <c r="R44" s="290">
        <v>0</v>
      </c>
      <c r="S44" s="291"/>
      <c r="T44" s="138">
        <v>0</v>
      </c>
      <c r="U44" s="56">
        <v>0</v>
      </c>
      <c r="V44" s="337">
        <v>0</v>
      </c>
      <c r="W44" s="338"/>
      <c r="X44" s="339"/>
      <c r="Y44" s="292">
        <v>0</v>
      </c>
      <c r="Z44" s="293"/>
      <c r="AA44" s="80">
        <v>0</v>
      </c>
      <c r="AB44" s="71">
        <f t="shared" si="0"/>
        <v>1</v>
      </c>
      <c r="AD44" s="198">
        <v>5</v>
      </c>
      <c r="AE44" s="199"/>
    </row>
    <row r="45" spans="1:31" x14ac:dyDescent="0.25">
      <c r="A45" s="163"/>
      <c r="B45" s="53" t="s">
        <v>45</v>
      </c>
      <c r="C45" s="55">
        <v>0</v>
      </c>
      <c r="D45" s="54">
        <v>0</v>
      </c>
      <c r="E45" s="54">
        <v>0</v>
      </c>
      <c r="F45" s="54">
        <v>0</v>
      </c>
      <c r="G45" s="55">
        <v>0</v>
      </c>
      <c r="H45" s="294">
        <v>0</v>
      </c>
      <c r="I45" s="295"/>
      <c r="J45" s="290">
        <v>0</v>
      </c>
      <c r="K45" s="291"/>
      <c r="L45" s="114">
        <v>0</v>
      </c>
      <c r="M45" s="55">
        <v>0</v>
      </c>
      <c r="N45" s="55">
        <v>0</v>
      </c>
      <c r="O45" s="55">
        <v>0</v>
      </c>
      <c r="P45" s="55">
        <v>0</v>
      </c>
      <c r="Q45" s="113">
        <v>1</v>
      </c>
      <c r="R45" s="290">
        <v>0</v>
      </c>
      <c r="S45" s="291"/>
      <c r="T45" s="132">
        <v>0</v>
      </c>
      <c r="U45" s="55">
        <v>0</v>
      </c>
      <c r="V45" s="290">
        <v>0</v>
      </c>
      <c r="W45" s="340"/>
      <c r="X45" s="291"/>
      <c r="Y45" s="296">
        <v>0</v>
      </c>
      <c r="Z45" s="297"/>
      <c r="AA45" s="80">
        <v>0</v>
      </c>
      <c r="AB45" s="71">
        <f t="shared" si="0"/>
        <v>1</v>
      </c>
      <c r="AD45" s="200"/>
      <c r="AE45" s="201"/>
    </row>
    <row r="46" spans="1:31" x14ac:dyDescent="0.25">
      <c r="A46" s="163"/>
      <c r="B46" s="53" t="s">
        <v>46</v>
      </c>
      <c r="C46" s="55">
        <v>0</v>
      </c>
      <c r="D46" s="54">
        <v>0</v>
      </c>
      <c r="E46" s="54">
        <v>1</v>
      </c>
      <c r="F46" s="54">
        <v>0</v>
      </c>
      <c r="G46" s="55">
        <v>0</v>
      </c>
      <c r="H46" s="294">
        <v>0</v>
      </c>
      <c r="I46" s="295"/>
      <c r="J46" s="290">
        <v>0</v>
      </c>
      <c r="K46" s="291"/>
      <c r="L46" s="114">
        <v>0</v>
      </c>
      <c r="M46" s="55">
        <v>0</v>
      </c>
      <c r="N46" s="55">
        <v>0</v>
      </c>
      <c r="O46" s="55">
        <v>0</v>
      </c>
      <c r="P46" s="55">
        <v>1</v>
      </c>
      <c r="Q46" s="113">
        <v>0</v>
      </c>
      <c r="R46" s="290">
        <v>0</v>
      </c>
      <c r="S46" s="291"/>
      <c r="T46" s="132">
        <v>1</v>
      </c>
      <c r="U46" s="55">
        <v>0</v>
      </c>
      <c r="V46" s="290">
        <v>0</v>
      </c>
      <c r="W46" s="340"/>
      <c r="X46" s="291"/>
      <c r="Y46" s="296">
        <v>0</v>
      </c>
      <c r="Z46" s="297"/>
      <c r="AA46" s="80">
        <v>0</v>
      </c>
      <c r="AB46" s="71">
        <f t="shared" si="0"/>
        <v>3</v>
      </c>
      <c r="AD46" s="200"/>
      <c r="AE46" s="201"/>
    </row>
    <row r="47" spans="1:31" x14ac:dyDescent="0.25">
      <c r="A47" s="163"/>
      <c r="B47" s="53" t="s">
        <v>47</v>
      </c>
      <c r="C47" s="55">
        <v>0</v>
      </c>
      <c r="D47" s="54">
        <v>0</v>
      </c>
      <c r="E47" s="54">
        <v>1</v>
      </c>
      <c r="F47" s="54">
        <v>0</v>
      </c>
      <c r="G47" s="55">
        <v>0</v>
      </c>
      <c r="H47" s="294">
        <v>0</v>
      </c>
      <c r="I47" s="295"/>
      <c r="J47" s="290">
        <v>0</v>
      </c>
      <c r="K47" s="291"/>
      <c r="L47" s="114">
        <v>0</v>
      </c>
      <c r="M47" s="55">
        <v>0</v>
      </c>
      <c r="N47" s="55">
        <v>0</v>
      </c>
      <c r="O47" s="55">
        <v>0</v>
      </c>
      <c r="P47" s="55">
        <v>1</v>
      </c>
      <c r="Q47" s="113">
        <v>1</v>
      </c>
      <c r="R47" s="290">
        <v>0</v>
      </c>
      <c r="S47" s="291"/>
      <c r="T47" s="132">
        <v>0</v>
      </c>
      <c r="U47" s="55">
        <v>0</v>
      </c>
      <c r="V47" s="290">
        <v>0</v>
      </c>
      <c r="W47" s="340"/>
      <c r="X47" s="291"/>
      <c r="Y47" s="296">
        <v>0</v>
      </c>
      <c r="Z47" s="297"/>
      <c r="AA47" s="80">
        <v>0</v>
      </c>
      <c r="AB47" s="71">
        <f t="shared" si="0"/>
        <v>3</v>
      </c>
      <c r="AD47" s="200"/>
      <c r="AE47" s="201"/>
    </row>
    <row r="48" spans="1:31" x14ac:dyDescent="0.25">
      <c r="A48" s="163"/>
      <c r="B48" s="53" t="s">
        <v>48</v>
      </c>
      <c r="C48" s="55">
        <v>0</v>
      </c>
      <c r="D48" s="54">
        <v>0</v>
      </c>
      <c r="E48" s="54">
        <v>1</v>
      </c>
      <c r="F48" s="54">
        <v>0</v>
      </c>
      <c r="G48" s="55">
        <v>0</v>
      </c>
      <c r="H48" s="294">
        <v>0</v>
      </c>
      <c r="I48" s="295"/>
      <c r="J48" s="290">
        <v>0</v>
      </c>
      <c r="K48" s="291"/>
      <c r="L48" s="114">
        <v>0</v>
      </c>
      <c r="M48" s="55">
        <v>0</v>
      </c>
      <c r="N48" s="55">
        <v>0</v>
      </c>
      <c r="O48" s="55">
        <v>0</v>
      </c>
      <c r="P48" s="55">
        <v>0</v>
      </c>
      <c r="Q48" s="113">
        <v>0</v>
      </c>
      <c r="R48" s="290">
        <v>0</v>
      </c>
      <c r="S48" s="291"/>
      <c r="T48" s="132">
        <v>0</v>
      </c>
      <c r="U48" s="55">
        <v>0</v>
      </c>
      <c r="V48" s="290">
        <v>0</v>
      </c>
      <c r="W48" s="340"/>
      <c r="X48" s="291"/>
      <c r="Y48" s="296">
        <v>0</v>
      </c>
      <c r="Z48" s="297"/>
      <c r="AA48" s="80">
        <v>0</v>
      </c>
      <c r="AB48" s="71">
        <f t="shared" si="0"/>
        <v>1</v>
      </c>
      <c r="AD48" s="200"/>
      <c r="AE48" s="201"/>
    </row>
    <row r="49" spans="1:31" x14ac:dyDescent="0.25">
      <c r="A49" s="163"/>
      <c r="B49" s="53" t="s">
        <v>49</v>
      </c>
      <c r="C49" s="55">
        <v>0</v>
      </c>
      <c r="D49" s="54">
        <v>0</v>
      </c>
      <c r="E49" s="54">
        <v>1</v>
      </c>
      <c r="F49" s="54">
        <v>0</v>
      </c>
      <c r="G49" s="55">
        <v>0</v>
      </c>
      <c r="H49" s="294">
        <v>0</v>
      </c>
      <c r="I49" s="295"/>
      <c r="J49" s="290">
        <v>0</v>
      </c>
      <c r="K49" s="291"/>
      <c r="L49" s="114">
        <v>0</v>
      </c>
      <c r="M49" s="55">
        <v>0</v>
      </c>
      <c r="N49" s="55">
        <v>0</v>
      </c>
      <c r="O49" s="55">
        <v>0</v>
      </c>
      <c r="P49" s="55">
        <v>0</v>
      </c>
      <c r="Q49" s="113">
        <v>0</v>
      </c>
      <c r="R49" s="290">
        <v>0</v>
      </c>
      <c r="S49" s="291"/>
      <c r="T49" s="132">
        <v>0</v>
      </c>
      <c r="U49" s="55">
        <v>0</v>
      </c>
      <c r="V49" s="290">
        <v>0</v>
      </c>
      <c r="W49" s="340"/>
      <c r="X49" s="291"/>
      <c r="Y49" s="296">
        <v>0</v>
      </c>
      <c r="Z49" s="297"/>
      <c r="AA49" s="80">
        <v>0</v>
      </c>
      <c r="AB49" s="71">
        <f t="shared" si="0"/>
        <v>1</v>
      </c>
      <c r="AD49" s="200"/>
      <c r="AE49" s="201"/>
    </row>
    <row r="50" spans="1:31" x14ac:dyDescent="0.25">
      <c r="A50" s="164"/>
      <c r="B50" s="53" t="s">
        <v>50</v>
      </c>
      <c r="C50" s="55">
        <v>0</v>
      </c>
      <c r="D50" s="54">
        <v>0</v>
      </c>
      <c r="E50" s="54">
        <v>1</v>
      </c>
      <c r="F50" s="54">
        <v>1</v>
      </c>
      <c r="G50" s="55">
        <v>0</v>
      </c>
      <c r="H50" s="298">
        <v>0</v>
      </c>
      <c r="I50" s="299"/>
      <c r="J50" s="290">
        <v>0</v>
      </c>
      <c r="K50" s="291"/>
      <c r="L50" s="114">
        <v>0</v>
      </c>
      <c r="M50" s="55">
        <v>0</v>
      </c>
      <c r="N50" s="57">
        <v>0</v>
      </c>
      <c r="O50" s="57">
        <v>0</v>
      </c>
      <c r="P50" s="57">
        <v>0</v>
      </c>
      <c r="Q50" s="133">
        <v>0</v>
      </c>
      <c r="R50" s="290">
        <v>0</v>
      </c>
      <c r="S50" s="291"/>
      <c r="T50" s="134">
        <v>1</v>
      </c>
      <c r="U50" s="57">
        <v>0</v>
      </c>
      <c r="V50" s="341">
        <v>0</v>
      </c>
      <c r="W50" s="342"/>
      <c r="X50" s="343"/>
      <c r="Y50" s="328">
        <v>0</v>
      </c>
      <c r="Z50" s="329"/>
      <c r="AA50" s="82">
        <v>0</v>
      </c>
      <c r="AB50" s="71">
        <f t="shared" si="0"/>
        <v>3</v>
      </c>
      <c r="AD50" s="202"/>
      <c r="AE50" s="203"/>
    </row>
    <row r="51" spans="1:31" x14ac:dyDescent="0.25">
      <c r="A51" s="165" t="s">
        <v>51</v>
      </c>
      <c r="B51" s="58" t="s">
        <v>52</v>
      </c>
      <c r="C51" s="60">
        <v>0</v>
      </c>
      <c r="D51" s="59">
        <v>0</v>
      </c>
      <c r="E51" s="59">
        <v>0</v>
      </c>
      <c r="F51" s="59">
        <v>0</v>
      </c>
      <c r="G51" s="60">
        <v>0</v>
      </c>
      <c r="H51" s="305">
        <v>0</v>
      </c>
      <c r="I51" s="306"/>
      <c r="J51" s="307">
        <v>0</v>
      </c>
      <c r="K51" s="308"/>
      <c r="L51" s="100">
        <v>0</v>
      </c>
      <c r="M51" s="60">
        <v>0</v>
      </c>
      <c r="N51" s="61">
        <v>0</v>
      </c>
      <c r="O51" s="61">
        <v>0</v>
      </c>
      <c r="P51" s="61">
        <v>0</v>
      </c>
      <c r="Q51" s="129">
        <v>1</v>
      </c>
      <c r="R51" s="307">
        <v>0</v>
      </c>
      <c r="S51" s="308"/>
      <c r="T51" s="130">
        <v>0</v>
      </c>
      <c r="U51" s="61">
        <v>0</v>
      </c>
      <c r="V51" s="307">
        <v>1</v>
      </c>
      <c r="W51" s="321"/>
      <c r="X51" s="308"/>
      <c r="Y51" s="309">
        <v>0</v>
      </c>
      <c r="Z51" s="310"/>
      <c r="AA51" s="81">
        <v>0</v>
      </c>
      <c r="AB51" s="71">
        <f t="shared" si="0"/>
        <v>2</v>
      </c>
      <c r="AD51" s="198">
        <v>2</v>
      </c>
      <c r="AE51" s="199"/>
    </row>
    <row r="52" spans="1:31" x14ac:dyDescent="0.25">
      <c r="A52" s="166"/>
      <c r="B52" s="62" t="s">
        <v>53</v>
      </c>
      <c r="C52" s="64">
        <v>0</v>
      </c>
      <c r="D52" s="63">
        <v>0</v>
      </c>
      <c r="E52" s="63">
        <v>0</v>
      </c>
      <c r="F52" s="63">
        <v>0</v>
      </c>
      <c r="G52" s="64">
        <v>0</v>
      </c>
      <c r="H52" s="311">
        <v>0</v>
      </c>
      <c r="I52" s="312"/>
      <c r="J52" s="313">
        <v>0</v>
      </c>
      <c r="K52" s="314"/>
      <c r="L52" s="99">
        <v>0</v>
      </c>
      <c r="M52" s="64">
        <v>0</v>
      </c>
      <c r="N52" s="64">
        <v>0</v>
      </c>
      <c r="O52" s="64">
        <v>0</v>
      </c>
      <c r="P52" s="64">
        <v>0</v>
      </c>
      <c r="Q52" s="98">
        <v>0</v>
      </c>
      <c r="R52" s="313">
        <v>0</v>
      </c>
      <c r="S52" s="314"/>
      <c r="T52" s="131">
        <v>0</v>
      </c>
      <c r="U52" s="64">
        <v>0</v>
      </c>
      <c r="V52" s="313">
        <v>0</v>
      </c>
      <c r="W52" s="317"/>
      <c r="X52" s="314"/>
      <c r="Y52" s="315">
        <v>0</v>
      </c>
      <c r="Z52" s="316"/>
      <c r="AA52" s="81">
        <v>0</v>
      </c>
      <c r="AB52" s="71">
        <f t="shared" si="0"/>
        <v>0</v>
      </c>
      <c r="AD52" s="202"/>
      <c r="AE52" s="203"/>
    </row>
    <row r="53" spans="1:31" s="4" customFormat="1" ht="30.75" customHeight="1" x14ac:dyDescent="0.25">
      <c r="A53" s="156" t="s">
        <v>78</v>
      </c>
      <c r="B53" s="157"/>
      <c r="C53" s="69">
        <f>SUM(C6,C7,C9:C11,C14:C19,C21:C22,C24:C25,C26,C27,C31:C32,C34:C35,C36:C37,C39:C40,C41,C42:C43,C44:C52)</f>
        <v>5</v>
      </c>
      <c r="D53" s="65">
        <f>SUM(D39:D52,D37,D36,D33,D32,D31,D29,D28,D26,D25,D24,D22,D21,D19,D14:D18,D11,D10,D9,D7,D6)</f>
        <v>11</v>
      </c>
      <c r="E53" s="65">
        <f>SUM(E39:E52,E37,E36,E35,E34,E30,E29,E28,E26,E25,E24,E22,E21,E14:E19,E9:E11,E6:E7)</f>
        <v>12</v>
      </c>
      <c r="F53" s="86">
        <f>SUM(F6,F7,F9,F10,F11,F14,F14:F18,F19,F21:F22,F24,F25,F26,F28,F29,F31,F32,F34,F35,F36,F37,F39,F40,F42,F41,F43,F44:F52)</f>
        <v>11</v>
      </c>
      <c r="G53" s="128">
        <f>SUM(G39:G52,G37,G36,G35,G34,G32,G31,G29,G28,G26,G25,G24,G22,G21,G19,G18,G17,G14:G16,G9:G11,G6:G7,G6)</f>
        <v>13</v>
      </c>
      <c r="H53" s="300">
        <f>SUM(H6,H7,H9:I11,H14:I18,H19,H21,H21:I22,H24:I25,H26,H28:I29,H30,H34:I35,H36,H37,H39:I40,H41,H42:I43,H44:I52)</f>
        <v>5</v>
      </c>
      <c r="I53" s="301"/>
      <c r="J53" s="304">
        <f>SUM(J41:K52,J40,J39,J37,J36,J35,J34,J32,J31,J29,J28,J26,J24:K25,J21:K22,J14:K19,J9:K11,J7,J6)</f>
        <v>15</v>
      </c>
      <c r="K53" s="304"/>
      <c r="L53" s="128">
        <f>SUM(L6:L7,L9:L11,L14:L19,L21:L22,L24:L25,L26,L28:L29,L31:L32,L33,L36,L37,L39:L40,L41,L42,L43,L44:L52)</f>
        <v>4</v>
      </c>
      <c r="M53" s="128">
        <f>SUM(M39:M52,M37,M36,M35,M34,M32,M31,M29,M28,M24:M26,M21:M22,M21,M14:M19,M9:M11,M7,M6)</f>
        <v>8</v>
      </c>
      <c r="N53" s="128">
        <f>SUM(N6:N7,N9:N11,N14:N19,N20,N23,N27,N26,N31:N32,N34:N35,N36,N37,N39:N40,N41,N42:N52)</f>
        <v>6</v>
      </c>
      <c r="O53" s="128">
        <f>SUM(O39:O52,O37,O36,O34:O35,O31:O32,O28:O29,O26,O23,O20,O14:O19,O9:O11,O7,O6)</f>
        <v>10</v>
      </c>
      <c r="P53" s="128">
        <f>SUM(P39:P52,P37,P34:P36,P31:P32,P28:P29,P26,P24:P25,P21:P22,P14:P19,P9:P11,P6:P7)</f>
        <v>11</v>
      </c>
      <c r="Q53" s="66">
        <f>SUM(Q39:Q52,Q37,Q34:Q36,Q31:Q32,Q28:Q29,Q26,Q25,Q24,Q21:Q22,Q14:Q19,Q9:Q11,Q6:Q7)</f>
        <v>15</v>
      </c>
      <c r="R53" s="302">
        <f>SUM(R39:S52,R37,R36,R33,R32,R31,R28:S29,R26,R23,R20,R14:S19,R9:S11,R6:S7)</f>
        <v>12</v>
      </c>
      <c r="S53" s="303"/>
      <c r="T53" s="69">
        <f>SUM(T39:T52,T37,T36,T35,T34,T32,T31,T29,T28,T26,T25,T24,T22,T21,T19,T14:T18,T14,T11,T9:T11,T6:T7)</f>
        <v>7</v>
      </c>
      <c r="U53" s="128">
        <f>SUM(U39:U52,U37,U34:U36,U31:U32,U28:U29,U26,U23,U21:U22,U14:U19,U9:U11,U6:U7)</f>
        <v>8</v>
      </c>
      <c r="V53" s="318">
        <f>SUM(V6,V7,V9:X11,V13:X19,V21:X22,V24:X25,V26,V28:X29,V31:X32,V34:X35,V36,V37,V39:X41,V42:X52)</f>
        <v>13</v>
      </c>
      <c r="W53" s="319"/>
      <c r="X53" s="320"/>
      <c r="Y53" s="304">
        <f>SUM(Y39:Z52,Y37,Y36,Y34:Z35,Y31:Z32,Y28:Z29,Y26,Y24:Z25,Y21:Z22,Y14:Z19,Y9:Z11,Y6:Z7)</f>
        <v>8</v>
      </c>
      <c r="Z53" s="304"/>
      <c r="AA53" s="128">
        <f>SUM(AA6,AA7,AA9:AA11,AA14:AA19,AA20,AA24:AA25,AA26,AA28:AA29,AA31:AA32,AA34:AA35,AA36:AA37,AA39:AA41,AA42,AA43:AA52)</f>
        <v>6</v>
      </c>
    </row>
  </sheetData>
  <mergeCells count="288">
    <mergeCell ref="J43:K43"/>
    <mergeCell ref="J44:K44"/>
    <mergeCell ref="J45:K45"/>
    <mergeCell ref="J46:K46"/>
    <mergeCell ref="J47:K47"/>
    <mergeCell ref="J48:K48"/>
    <mergeCell ref="J49:K49"/>
    <mergeCell ref="J50:K50"/>
    <mergeCell ref="J51:K51"/>
    <mergeCell ref="J27:K27"/>
    <mergeCell ref="J28:K28"/>
    <mergeCell ref="J29:K29"/>
    <mergeCell ref="J30:K30"/>
    <mergeCell ref="J31:K31"/>
    <mergeCell ref="J32:K32"/>
    <mergeCell ref="J33:K33"/>
    <mergeCell ref="J34:K34"/>
    <mergeCell ref="J35:K35"/>
    <mergeCell ref="D2:F3"/>
    <mergeCell ref="J2:J3"/>
    <mergeCell ref="K2:K3"/>
    <mergeCell ref="J4:K4"/>
    <mergeCell ref="J5:K5"/>
    <mergeCell ref="J6:K6"/>
    <mergeCell ref="J7:K7"/>
    <mergeCell ref="J8:K8"/>
    <mergeCell ref="J9:K9"/>
    <mergeCell ref="V43:X43"/>
    <mergeCell ref="V44:X44"/>
    <mergeCell ref="V45:X45"/>
    <mergeCell ref="V46:X46"/>
    <mergeCell ref="V47:X47"/>
    <mergeCell ref="V48:X48"/>
    <mergeCell ref="V49:X49"/>
    <mergeCell ref="V50:X50"/>
    <mergeCell ref="J10:K10"/>
    <mergeCell ref="J11:K11"/>
    <mergeCell ref="J12:K12"/>
    <mergeCell ref="J13:K13"/>
    <mergeCell ref="J14:K14"/>
    <mergeCell ref="J15:K15"/>
    <mergeCell ref="J16:K16"/>
    <mergeCell ref="J17:K17"/>
    <mergeCell ref="J18:K18"/>
    <mergeCell ref="J20:K20"/>
    <mergeCell ref="J21:K21"/>
    <mergeCell ref="J22:K22"/>
    <mergeCell ref="J23:K23"/>
    <mergeCell ref="J24:K24"/>
    <mergeCell ref="J25:K25"/>
    <mergeCell ref="J26:K26"/>
    <mergeCell ref="V20:X20"/>
    <mergeCell ref="V26:X26"/>
    <mergeCell ref="V27:X27"/>
    <mergeCell ref="V28:X28"/>
    <mergeCell ref="V29:X29"/>
    <mergeCell ref="V30:X30"/>
    <mergeCell ref="V31:X31"/>
    <mergeCell ref="V32:X32"/>
    <mergeCell ref="V33:X33"/>
    <mergeCell ref="AB2:AB4"/>
    <mergeCell ref="W2:W3"/>
    <mergeCell ref="V2:V3"/>
    <mergeCell ref="V4:X4"/>
    <mergeCell ref="V5:X5"/>
    <mergeCell ref="V6:X6"/>
    <mergeCell ref="V7:X7"/>
    <mergeCell ref="V8:X8"/>
    <mergeCell ref="R50:S50"/>
    <mergeCell ref="Y50:Z50"/>
    <mergeCell ref="R37:S37"/>
    <mergeCell ref="Y37:Z37"/>
    <mergeCell ref="Y33:Z33"/>
    <mergeCell ref="R34:S34"/>
    <mergeCell ref="Y34:Z34"/>
    <mergeCell ref="Y13:Z13"/>
    <mergeCell ref="R2:R3"/>
    <mergeCell ref="V12:X12"/>
    <mergeCell ref="V13:X13"/>
    <mergeCell ref="V14:X14"/>
    <mergeCell ref="V15:X15"/>
    <mergeCell ref="V16:X16"/>
    <mergeCell ref="V17:X17"/>
    <mergeCell ref="V18:X18"/>
    <mergeCell ref="H53:I53"/>
    <mergeCell ref="R53:S53"/>
    <mergeCell ref="Y53:Z53"/>
    <mergeCell ref="H51:I51"/>
    <mergeCell ref="R51:S51"/>
    <mergeCell ref="Y51:Z51"/>
    <mergeCell ref="AD51:AE52"/>
    <mergeCell ref="H52:I52"/>
    <mergeCell ref="R52:S52"/>
    <mergeCell ref="Y52:Z52"/>
    <mergeCell ref="V52:X52"/>
    <mergeCell ref="V53:X53"/>
    <mergeCell ref="J52:K52"/>
    <mergeCell ref="J53:K53"/>
    <mergeCell ref="V51:X51"/>
    <mergeCell ref="AD42:AE43"/>
    <mergeCell ref="H43:I43"/>
    <mergeCell ref="R43:S43"/>
    <mergeCell ref="Y43:Z43"/>
    <mergeCell ref="H44:I44"/>
    <mergeCell ref="R44:S44"/>
    <mergeCell ref="Y44:Z44"/>
    <mergeCell ref="AD44:AE50"/>
    <mergeCell ref="H45:I45"/>
    <mergeCell ref="R45:S45"/>
    <mergeCell ref="Y45:Z45"/>
    <mergeCell ref="H46:I46"/>
    <mergeCell ref="R46:S46"/>
    <mergeCell ref="Y46:Z46"/>
    <mergeCell ref="H47:I47"/>
    <mergeCell ref="R47:S47"/>
    <mergeCell ref="Y47:Z47"/>
    <mergeCell ref="H48:I48"/>
    <mergeCell ref="R48:S48"/>
    <mergeCell ref="Y48:Z48"/>
    <mergeCell ref="H49:I49"/>
    <mergeCell ref="R49:S49"/>
    <mergeCell ref="Y49:Z49"/>
    <mergeCell ref="H50:I50"/>
    <mergeCell ref="H40:I40"/>
    <mergeCell ref="R40:S40"/>
    <mergeCell ref="Y40:Z40"/>
    <mergeCell ref="H41:I41"/>
    <mergeCell ref="R41:S41"/>
    <mergeCell ref="Y41:Z41"/>
    <mergeCell ref="H42:I42"/>
    <mergeCell ref="R42:S42"/>
    <mergeCell ref="Y42:Z42"/>
    <mergeCell ref="V40:X40"/>
    <mergeCell ref="V41:X41"/>
    <mergeCell ref="V42:X42"/>
    <mergeCell ref="J40:K40"/>
    <mergeCell ref="J41:K41"/>
    <mergeCell ref="J42:K42"/>
    <mergeCell ref="H38:I38"/>
    <mergeCell ref="R38:S38"/>
    <mergeCell ref="Y38:Z38"/>
    <mergeCell ref="H39:I39"/>
    <mergeCell ref="R39:S39"/>
    <mergeCell ref="Y39:Z39"/>
    <mergeCell ref="H37:I37"/>
    <mergeCell ref="V37:X37"/>
    <mergeCell ref="V38:X38"/>
    <mergeCell ref="V39:X39"/>
    <mergeCell ref="J38:K38"/>
    <mergeCell ref="J39:K39"/>
    <mergeCell ref="J37:K37"/>
    <mergeCell ref="H35:I35"/>
    <mergeCell ref="R35:S35"/>
    <mergeCell ref="Y35:Z35"/>
    <mergeCell ref="H36:I36"/>
    <mergeCell ref="R36:S36"/>
    <mergeCell ref="Y36:Z36"/>
    <mergeCell ref="H34:I34"/>
    <mergeCell ref="V35:X35"/>
    <mergeCell ref="V36:X36"/>
    <mergeCell ref="V34:X34"/>
    <mergeCell ref="J36:K36"/>
    <mergeCell ref="H26:I26"/>
    <mergeCell ref="R26:S26"/>
    <mergeCell ref="Y26:Z26"/>
    <mergeCell ref="AD26:AE41"/>
    <mergeCell ref="H27:I27"/>
    <mergeCell ref="R27:S27"/>
    <mergeCell ref="Y27:Z27"/>
    <mergeCell ref="H28:I28"/>
    <mergeCell ref="R28:S28"/>
    <mergeCell ref="Y28:Z28"/>
    <mergeCell ref="H29:I29"/>
    <mergeCell ref="R29:S29"/>
    <mergeCell ref="Y29:Z29"/>
    <mergeCell ref="H30:I30"/>
    <mergeCell ref="R30:S30"/>
    <mergeCell ref="Y30:Z30"/>
    <mergeCell ref="H31:I31"/>
    <mergeCell ref="R31:S31"/>
    <mergeCell ref="Y31:Z31"/>
    <mergeCell ref="H32:I32"/>
    <mergeCell ref="R32:S32"/>
    <mergeCell ref="Y32:Z32"/>
    <mergeCell ref="H33:I33"/>
    <mergeCell ref="R33:S33"/>
    <mergeCell ref="H20:I20"/>
    <mergeCell ref="R20:S20"/>
    <mergeCell ref="Y20:Z20"/>
    <mergeCell ref="AD20:AE25"/>
    <mergeCell ref="H21:I21"/>
    <mergeCell ref="R21:S21"/>
    <mergeCell ref="Y21:Z21"/>
    <mergeCell ref="H22:I22"/>
    <mergeCell ref="R22:S22"/>
    <mergeCell ref="Y22:Z22"/>
    <mergeCell ref="H23:I23"/>
    <mergeCell ref="R23:S23"/>
    <mergeCell ref="Y23:Z23"/>
    <mergeCell ref="H24:I24"/>
    <mergeCell ref="R24:S24"/>
    <mergeCell ref="Y24:Z24"/>
    <mergeCell ref="H25:I25"/>
    <mergeCell ref="R25:S25"/>
    <mergeCell ref="Y25:Z25"/>
    <mergeCell ref="V21:X21"/>
    <mergeCell ref="V22:X22"/>
    <mergeCell ref="V23:X23"/>
    <mergeCell ref="V24:X24"/>
    <mergeCell ref="V25:X25"/>
    <mergeCell ref="H17:I17"/>
    <mergeCell ref="R17:S17"/>
    <mergeCell ref="Y17:Z17"/>
    <mergeCell ref="H18:I18"/>
    <mergeCell ref="R18:S18"/>
    <mergeCell ref="Y18:Z18"/>
    <mergeCell ref="H19:I19"/>
    <mergeCell ref="R19:S19"/>
    <mergeCell ref="Y19:Z19"/>
    <mergeCell ref="V19:X19"/>
    <mergeCell ref="J19:K19"/>
    <mergeCell ref="H14:I14"/>
    <mergeCell ref="R14:S14"/>
    <mergeCell ref="Y14:Z14"/>
    <mergeCell ref="H15:I15"/>
    <mergeCell ref="R15:S15"/>
    <mergeCell ref="Y15:Z15"/>
    <mergeCell ref="H16:I16"/>
    <mergeCell ref="R16:S16"/>
    <mergeCell ref="Y16:Z16"/>
    <mergeCell ref="AD2:AE4"/>
    <mergeCell ref="H4:I4"/>
    <mergeCell ref="R4:S4"/>
    <mergeCell ref="Y4:Z4"/>
    <mergeCell ref="H5:I5"/>
    <mergeCell ref="R5:S5"/>
    <mergeCell ref="Y5:Z5"/>
    <mergeCell ref="AD5:AE19"/>
    <mergeCell ref="H6:I6"/>
    <mergeCell ref="R6:S6"/>
    <mergeCell ref="Y6:Z6"/>
    <mergeCell ref="H7:I7"/>
    <mergeCell ref="R7:S7"/>
    <mergeCell ref="Y7:Z7"/>
    <mergeCell ref="H8:I8"/>
    <mergeCell ref="R8:S8"/>
    <mergeCell ref="Y8:Z8"/>
    <mergeCell ref="H9:I9"/>
    <mergeCell ref="R9:S9"/>
    <mergeCell ref="H12:I12"/>
    <mergeCell ref="R12:S12"/>
    <mergeCell ref="Y12:Z12"/>
    <mergeCell ref="H13:I13"/>
    <mergeCell ref="R13:S13"/>
    <mergeCell ref="A53:B53"/>
    <mergeCell ref="Z2:Z3"/>
    <mergeCell ref="AA2:AA3"/>
    <mergeCell ref="Y2:Y3"/>
    <mergeCell ref="Q2:Q3"/>
    <mergeCell ref="S2:S3"/>
    <mergeCell ref="T2:T3"/>
    <mergeCell ref="U2:U3"/>
    <mergeCell ref="H10:I10"/>
    <mergeCell ref="H11:I11"/>
    <mergeCell ref="A44:A50"/>
    <mergeCell ref="A51:A52"/>
    <mergeCell ref="O2:O3"/>
    <mergeCell ref="L2:L3"/>
    <mergeCell ref="M2:M3"/>
    <mergeCell ref="A5:A19"/>
    <mergeCell ref="A20:A25"/>
    <mergeCell ref="A26:A41"/>
    <mergeCell ref="A42:A43"/>
    <mergeCell ref="I2:I3"/>
    <mergeCell ref="C2:C3"/>
    <mergeCell ref="G2:G3"/>
    <mergeCell ref="P2:P3"/>
    <mergeCell ref="H2:H3"/>
    <mergeCell ref="X2:X3"/>
    <mergeCell ref="Y9:Z9"/>
    <mergeCell ref="R10:S10"/>
    <mergeCell ref="Y10:Z10"/>
    <mergeCell ref="R11:S11"/>
    <mergeCell ref="Y11:Z11"/>
    <mergeCell ref="N2:N3"/>
    <mergeCell ref="V9:X9"/>
    <mergeCell ref="V10:X10"/>
    <mergeCell ref="V11:X1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E8DD61471CFE54492872D5B538BE68E" ma:contentTypeVersion="15" ma:contentTypeDescription="Create a new document." ma:contentTypeScope="" ma:versionID="e050c8f568b89a6d94dd05d9b98f0254">
  <xsd:schema xmlns:xsd="http://www.w3.org/2001/XMLSchema" xmlns:xs="http://www.w3.org/2001/XMLSchema" xmlns:p="http://schemas.microsoft.com/office/2006/metadata/properties" xmlns:ns3="0f82698b-bd19-46d2-895b-f5f19ec04d1d" xmlns:ns4="cecbd953-e921-4290-a62d-321bc7c5fe83" targetNamespace="http://schemas.microsoft.com/office/2006/metadata/properties" ma:root="true" ma:fieldsID="1f4ea88a56cddfb25b9aa93f2b0ac2b3" ns3:_="" ns4:_="">
    <xsd:import namespace="0f82698b-bd19-46d2-895b-f5f19ec04d1d"/>
    <xsd:import namespace="cecbd953-e921-4290-a62d-321bc7c5fe8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82698b-bd19-46d2-895b-f5f19ec04d1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cbd953-e921-4290-a62d-321bc7c5fe83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f82698b-bd19-46d2-895b-f5f19ec04d1d" xsi:nil="true"/>
  </documentManagement>
</p:properties>
</file>

<file path=customXml/itemProps1.xml><?xml version="1.0" encoding="utf-8"?>
<ds:datastoreItem xmlns:ds="http://schemas.openxmlformats.org/officeDocument/2006/customXml" ds:itemID="{5041B525-3500-4894-B45B-3BAEEF4106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f82698b-bd19-46d2-895b-f5f19ec04d1d"/>
    <ds:schemaRef ds:uri="cecbd953-e921-4290-a62d-321bc7c5fe8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373C0A3-F72D-4510-B6F7-623D99C6F9E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C17E04F-C86D-4949-BE9A-641FED564BB9}">
  <ds:schemaRefs>
    <ds:schemaRef ds:uri="http://www.w3.org/XML/1998/namespace"/>
    <ds:schemaRef ds:uri="0f82698b-bd19-46d2-895b-f5f19ec04d1d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cecbd953-e921-4290-a62d-321bc7c5fe8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Folha1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Utilizador do Windows</dc:creator>
  <cp:lastModifiedBy>Vânia Ferreira Coelho</cp:lastModifiedBy>
  <dcterms:created xsi:type="dcterms:W3CDTF">2021-05-25T10:34:13Z</dcterms:created>
  <dcterms:modified xsi:type="dcterms:W3CDTF">2023-07-07T16:06:09Z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0x010100CE8DD61471CFE54492872D5B538BE68E</vt:lpwstr>
  </property>
</Properties>
</file>